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Инвен" sheetId="1" r:id="rId1"/>
    <sheet name="АКТ" sheetId="2" r:id="rId2"/>
    <sheet name="К.Ч .О" sheetId="3" r:id="rId3"/>
    <sheet name="Лист1" sheetId="4" r:id="rId4"/>
    <sheet name="Лист2" sheetId="5" r:id="rId5"/>
    <sheet name="Лист3" sheetId="6" r:id="rId6"/>
  </sheets>
  <calcPr calcId="145621" refMode="R1C1"/>
</workbook>
</file>

<file path=xl/calcChain.xml><?xml version="1.0" encoding="utf-8"?>
<calcChain xmlns="http://schemas.openxmlformats.org/spreadsheetml/2006/main">
  <c r="G23" i="5" l="1"/>
  <c r="M23" i="5" s="1"/>
  <c r="M16" i="5"/>
  <c r="I17" i="5"/>
  <c r="M17" i="5" s="1"/>
  <c r="I18" i="5"/>
  <c r="M18" i="5" s="1"/>
  <c r="I19" i="5"/>
  <c r="I20" i="5"/>
  <c r="M20" i="5" s="1"/>
  <c r="I21" i="5"/>
  <c r="M21" i="5" s="1"/>
  <c r="I22" i="5"/>
  <c r="M22" i="5" s="1"/>
  <c r="I16" i="5"/>
  <c r="M31" i="5"/>
  <c r="K8" i="5"/>
  <c r="M8" i="5"/>
  <c r="K8" i="3"/>
  <c r="I10" i="1"/>
  <c r="G10" i="1"/>
  <c r="G13" i="2"/>
  <c r="G29" i="2" s="1"/>
  <c r="E29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30" i="2"/>
  <c r="G28" i="2"/>
  <c r="G27" i="2"/>
  <c r="G19" i="2"/>
  <c r="E58" i="2"/>
  <c r="G24" i="1"/>
  <c r="I24" i="1" s="1"/>
  <c r="M28" i="5"/>
  <c r="K28" i="5"/>
  <c r="K53" i="5" s="1"/>
  <c r="G28" i="5"/>
  <c r="K31" i="5"/>
  <c r="G31" i="5"/>
  <c r="M12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0" i="5"/>
  <c r="G29" i="5"/>
  <c r="G27" i="5"/>
  <c r="G26" i="5"/>
  <c r="G25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0" i="5"/>
  <c r="M29" i="5"/>
  <c r="M27" i="5"/>
  <c r="M26" i="5"/>
  <c r="M25" i="5"/>
  <c r="E53" i="5"/>
  <c r="E24" i="5"/>
  <c r="G15" i="5"/>
  <c r="M15" i="5" s="1"/>
  <c r="G14" i="5"/>
  <c r="M14" i="5" s="1"/>
  <c r="G13" i="5"/>
  <c r="M13" i="5" s="1"/>
  <c r="G11" i="5"/>
  <c r="M11" i="5" s="1"/>
  <c r="G10" i="5"/>
  <c r="M10" i="5" s="1"/>
  <c r="G9" i="5"/>
  <c r="M9" i="5" s="1"/>
  <c r="G8" i="5"/>
  <c r="G7" i="5"/>
  <c r="M7" i="5" s="1"/>
  <c r="G6" i="5"/>
  <c r="M6" i="5" s="1"/>
  <c r="G5" i="5"/>
  <c r="M5" i="5" s="1"/>
  <c r="G18" i="3"/>
  <c r="M18" i="3"/>
  <c r="G19" i="3"/>
  <c r="M19" i="3"/>
  <c r="G20" i="3"/>
  <c r="M20" i="3"/>
  <c r="G21" i="3"/>
  <c r="M21" i="3"/>
  <c r="G22" i="3"/>
  <c r="M22" i="3"/>
  <c r="E26" i="1"/>
  <c r="I24" i="5" l="1"/>
  <c r="M19" i="5"/>
  <c r="G24" i="5"/>
  <c r="G58" i="2"/>
  <c r="M53" i="5"/>
  <c r="G53" i="5"/>
  <c r="M45" i="3"/>
  <c r="G45" i="3"/>
  <c r="I85" i="1"/>
  <c r="M23" i="3"/>
  <c r="M24" i="3"/>
  <c r="M25" i="3"/>
  <c r="M26" i="3"/>
  <c r="M27" i="3"/>
  <c r="M28" i="3"/>
  <c r="M29" i="3"/>
  <c r="K24" i="3"/>
  <c r="G38" i="3"/>
  <c r="G39" i="3"/>
  <c r="G40" i="3"/>
  <c r="G41" i="3"/>
  <c r="G42" i="3"/>
  <c r="G43" i="3"/>
  <c r="G44" i="3"/>
  <c r="G37" i="3"/>
  <c r="G6" i="3" l="1"/>
  <c r="G7" i="3"/>
  <c r="G8" i="3"/>
  <c r="G9" i="3"/>
  <c r="G10" i="3"/>
  <c r="G11" i="3"/>
  <c r="G13" i="3"/>
  <c r="G14" i="3"/>
  <c r="G15" i="3"/>
  <c r="G16" i="3"/>
  <c r="G5" i="3"/>
  <c r="G17" i="3" l="1"/>
  <c r="M9" i="3"/>
  <c r="M10" i="3"/>
  <c r="M11" i="3"/>
  <c r="M12" i="3"/>
  <c r="M13" i="3"/>
  <c r="M14" i="3"/>
  <c r="M15" i="3"/>
  <c r="M16" i="3"/>
  <c r="G36" i="3" l="1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27" i="1"/>
  <c r="G110" i="1"/>
  <c r="E81" i="1"/>
  <c r="G78" i="1"/>
  <c r="I78" i="1" s="1"/>
  <c r="G25" i="1"/>
  <c r="G16" i="1"/>
  <c r="I16" i="1" s="1"/>
  <c r="I26" i="1" l="1"/>
  <c r="I25" i="1"/>
  <c r="G26" i="1"/>
  <c r="G55" i="1" s="1"/>
  <c r="E55" i="1"/>
  <c r="G81" i="1"/>
  <c r="I81" i="1"/>
  <c r="I82" i="1"/>
  <c r="I83" i="1"/>
  <c r="I84" i="1"/>
  <c r="I86" i="1"/>
  <c r="I87" i="1"/>
  <c r="I89" i="1"/>
  <c r="I90" i="1"/>
  <c r="I91" i="1"/>
  <c r="I92" i="1"/>
  <c r="I93" i="1"/>
  <c r="I94" i="1"/>
  <c r="I95" i="1"/>
  <c r="I96" i="1"/>
  <c r="I97" i="1"/>
  <c r="I98" i="1"/>
  <c r="I99" i="1"/>
  <c r="I100" i="1"/>
  <c r="I102" i="1"/>
  <c r="I103" i="1"/>
  <c r="I104" i="1"/>
  <c r="I105" i="1"/>
  <c r="I106" i="1"/>
  <c r="I107" i="1"/>
  <c r="I108" i="1"/>
  <c r="E110" i="1"/>
  <c r="M34" i="3" l="1"/>
  <c r="M35" i="3"/>
  <c r="M36" i="3"/>
  <c r="M37" i="3"/>
  <c r="M38" i="3"/>
  <c r="M39" i="3"/>
  <c r="M40" i="3"/>
  <c r="M41" i="3"/>
  <c r="M42" i="3"/>
  <c r="M43" i="3"/>
  <c r="M44" i="3"/>
  <c r="M30" i="3"/>
  <c r="M31" i="3"/>
  <c r="M32" i="3"/>
  <c r="M33" i="3"/>
  <c r="M6" i="3"/>
  <c r="M7" i="3"/>
  <c r="M8" i="3"/>
  <c r="M5" i="3"/>
  <c r="M17" i="3" s="1"/>
</calcChain>
</file>

<file path=xl/sharedStrings.xml><?xml version="1.0" encoding="utf-8"?>
<sst xmlns="http://schemas.openxmlformats.org/spreadsheetml/2006/main" count="549" uniqueCount="100">
  <si>
    <t xml:space="preserve">Салыштыруу ведомосту </t>
  </si>
  <si>
    <t>Б.Келдибаев атындагы орто мектеби</t>
  </si>
  <si>
    <t>№</t>
  </si>
  <si>
    <t>материалдын туру</t>
  </si>
  <si>
    <t xml:space="preserve">олчоо </t>
  </si>
  <si>
    <t xml:space="preserve">баасы </t>
  </si>
  <si>
    <t>Бухгал-к эсеп б.ча</t>
  </si>
  <si>
    <t xml:space="preserve">саны </t>
  </si>
  <si>
    <t>суммасы</t>
  </si>
  <si>
    <t>Эсептегенде чыкканы</t>
  </si>
  <si>
    <t>саны</t>
  </si>
  <si>
    <t xml:space="preserve">суммасы </t>
  </si>
  <si>
    <t xml:space="preserve">        Кеми </t>
  </si>
  <si>
    <t xml:space="preserve">          Ашыкчасы </t>
  </si>
  <si>
    <t>сум-ы</t>
  </si>
  <si>
    <t xml:space="preserve">Мектеп имараты </t>
  </si>
  <si>
    <t>комп</t>
  </si>
  <si>
    <t xml:space="preserve">комп </t>
  </si>
  <si>
    <t>шт</t>
  </si>
  <si>
    <t>тренажерный зал</t>
  </si>
  <si>
    <t>холодильник</t>
  </si>
  <si>
    <t xml:space="preserve">Компьютер </t>
  </si>
  <si>
    <t>Аккардеон</t>
  </si>
  <si>
    <t>Комуз</t>
  </si>
  <si>
    <t>Телевизор</t>
  </si>
  <si>
    <t xml:space="preserve">Телевизор учебный </t>
  </si>
  <si>
    <t xml:space="preserve">Диапроектор учебный </t>
  </si>
  <si>
    <t>Интерактивный доска</t>
  </si>
  <si>
    <t>Доска для проектор</t>
  </si>
  <si>
    <t>итого основной сред-о</t>
  </si>
  <si>
    <t>шкаф металли-й</t>
  </si>
  <si>
    <t>шкаф секцон-й</t>
  </si>
  <si>
    <t>ориз лаборотор</t>
  </si>
  <si>
    <t xml:space="preserve">стол парта учен </t>
  </si>
  <si>
    <t>стол химич.лаборот</t>
  </si>
  <si>
    <t>стол хим лаборот-й</t>
  </si>
  <si>
    <t>стул ученическ</t>
  </si>
  <si>
    <t>стол.стул учительск</t>
  </si>
  <si>
    <t>доска классный</t>
  </si>
  <si>
    <t>парта 2-х местн</t>
  </si>
  <si>
    <t>часы стеный</t>
  </si>
  <si>
    <t>зеркало</t>
  </si>
  <si>
    <t>ведро</t>
  </si>
  <si>
    <t>табуретка</t>
  </si>
  <si>
    <t>стол ученический</t>
  </si>
  <si>
    <t>стул полумягкий</t>
  </si>
  <si>
    <t>стол учительский</t>
  </si>
  <si>
    <t>стол обьединый</t>
  </si>
  <si>
    <t>стол,стул учи-ский</t>
  </si>
  <si>
    <t>шкаф кухонный</t>
  </si>
  <si>
    <t>конференц стол</t>
  </si>
  <si>
    <t>лопата</t>
  </si>
  <si>
    <t>подставка телев</t>
  </si>
  <si>
    <t xml:space="preserve">шт </t>
  </si>
  <si>
    <t xml:space="preserve">итог </t>
  </si>
  <si>
    <t xml:space="preserve">                                          Акт </t>
  </si>
  <si>
    <t>Биз томондо акт жазып кол коючулар Инвентаризация боюнча  комиссиянын торагасы</t>
  </si>
  <si>
    <t>Жуманалиев М, комиссиянын мучолору Джумагулова Т,Каратаев Н,Омуралиев Т,</t>
  </si>
  <si>
    <t xml:space="preserve">томондогудой болуп чыкты </t>
  </si>
  <si>
    <t>Акт жазып кол коючулар :</t>
  </si>
  <si>
    <t>1.Комиссиянын торагасы:                         Жуманалиев М</t>
  </si>
  <si>
    <t>2. Мучолору:                                                    Каратаев Н</t>
  </si>
  <si>
    <t>3. Мучолору:                                                    Джумагулова Т</t>
  </si>
  <si>
    <t>4. Мучолору:                                                    Омуралиев Т</t>
  </si>
  <si>
    <t xml:space="preserve">                                      Материальный отчет</t>
  </si>
  <si>
    <t xml:space="preserve">Материалдын туру </t>
  </si>
  <si>
    <t>Олчоо</t>
  </si>
  <si>
    <t>бирдиги</t>
  </si>
  <si>
    <t xml:space="preserve">Баасы </t>
  </si>
  <si>
    <t xml:space="preserve">итог о материалов </t>
  </si>
  <si>
    <t>Мектеп директору:                              Джумагулова Т</t>
  </si>
  <si>
    <t>Мектеп директору:                                  Джумагулова Т</t>
  </si>
  <si>
    <t>Интер. доска и диапроек</t>
  </si>
  <si>
    <t>завхоз. Маткеримов Б</t>
  </si>
  <si>
    <t>Завхоз:                                                            Маткеримов Б</t>
  </si>
  <si>
    <t xml:space="preserve">завхозу Маткеримов Бакыттын мойнундагы инвентарларды эсептегенибизде </t>
  </si>
  <si>
    <t xml:space="preserve">Б.Келдибаев орто мектеби 2020-жыл </t>
  </si>
  <si>
    <t xml:space="preserve">  Калдык 2019-ж</t>
  </si>
  <si>
    <t xml:space="preserve">  Кириш  2020-ж</t>
  </si>
  <si>
    <t>Чыгыш 2020-ж</t>
  </si>
  <si>
    <t>Калдык 2021-ж</t>
  </si>
  <si>
    <t>завхоз:                                                       Маткеримов Б</t>
  </si>
  <si>
    <t xml:space="preserve">Маткеримов болуп акт тузобуз. Себеби № 25 Б.Келдибаев атындагы орто мектебинин </t>
  </si>
  <si>
    <t>Доска интерак.доска</t>
  </si>
  <si>
    <t xml:space="preserve">проек. Комп.ноут </t>
  </si>
  <si>
    <t>Санон с катридж</t>
  </si>
  <si>
    <t>Цветн. Принтер</t>
  </si>
  <si>
    <t>Оператив.пан. ДДРУ</t>
  </si>
  <si>
    <t>Мектеп директору:                                 Джумагулова Т</t>
  </si>
  <si>
    <t>Завхоз:</t>
  </si>
  <si>
    <t>Маткеримов Б</t>
  </si>
  <si>
    <t xml:space="preserve">2021-2022 о.ж.у </t>
  </si>
  <si>
    <t xml:space="preserve">  Кириш  2021-ж</t>
  </si>
  <si>
    <t>Чыгыш 2021-ж</t>
  </si>
  <si>
    <t xml:space="preserve">  Калдык 2020-ж</t>
  </si>
  <si>
    <t>триводном санон</t>
  </si>
  <si>
    <t xml:space="preserve">Б.Келдибаев орто мектеби 2021-жыл </t>
  </si>
  <si>
    <t xml:space="preserve">триводном санон </t>
  </si>
  <si>
    <t>5. Мучолору:                                                    Маткеримов Б</t>
  </si>
  <si>
    <t xml:space="preserve">Тепловизор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</si>
</sst>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i/>
      <sz val="9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i/>
      <sz val="8"/>
      <color rgb="FFFF000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color rgb="FF00B0F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/>
    <xf numFmtId="0" fontId="2" fillId="0" borderId="6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9" xfId="0" applyFont="1" applyBorder="1"/>
    <xf numFmtId="164" fontId="0" fillId="0" borderId="0" xfId="0" applyNumberFormat="1"/>
    <xf numFmtId="2" fontId="0" fillId="0" borderId="0" xfId="0" applyNumberFormat="1"/>
    <xf numFmtId="2" fontId="2" fillId="0" borderId="1" xfId="0" applyNumberFormat="1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2" fontId="3" fillId="0" borderId="1" xfId="0" applyNumberFormat="1" applyFont="1" applyBorder="1"/>
    <xf numFmtId="0" fontId="3" fillId="0" borderId="1" xfId="1" applyNumberFormat="1" applyFont="1" applyBorder="1"/>
    <xf numFmtId="0" fontId="4" fillId="0" borderId="1" xfId="0" applyFont="1" applyBorder="1"/>
    <xf numFmtId="0" fontId="5" fillId="0" borderId="3" xfId="0" applyFont="1" applyBorder="1"/>
    <xf numFmtId="0" fontId="4" fillId="0" borderId="4" xfId="0" applyFont="1" applyBorder="1"/>
    <xf numFmtId="2" fontId="6" fillId="0" borderId="1" xfId="0" applyNumberFormat="1" applyFont="1" applyBorder="1"/>
    <xf numFmtId="0" fontId="6" fillId="0" borderId="1" xfId="0" applyFont="1" applyBorder="1"/>
    <xf numFmtId="2" fontId="0" fillId="0" borderId="1" xfId="0" applyNumberFormat="1" applyBorder="1"/>
    <xf numFmtId="0" fontId="8" fillId="0" borderId="4" xfId="0" applyFont="1" applyBorder="1"/>
    <xf numFmtId="0" fontId="8" fillId="0" borderId="0" xfId="0" applyFont="1"/>
    <xf numFmtId="2" fontId="8" fillId="0" borderId="0" xfId="0" applyNumberFormat="1" applyFont="1"/>
    <xf numFmtId="0" fontId="9" fillId="0" borderId="1" xfId="0" applyFont="1" applyBorder="1"/>
    <xf numFmtId="0" fontId="9" fillId="0" borderId="3" xfId="0" applyFont="1" applyBorder="1"/>
    <xf numFmtId="0" fontId="9" fillId="0" borderId="4" xfId="0" applyFont="1" applyBorder="1"/>
    <xf numFmtId="0" fontId="0" fillId="0" borderId="7" xfId="0" applyBorder="1"/>
    <xf numFmtId="0" fontId="7" fillId="0" borderId="1" xfId="0" applyFont="1" applyBorder="1"/>
    <xf numFmtId="2" fontId="7" fillId="0" borderId="1" xfId="0" applyNumberFormat="1" applyFont="1" applyBorder="1"/>
    <xf numFmtId="0" fontId="10" fillId="0" borderId="4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11" fillId="0" borderId="3" xfId="0" applyFont="1" applyBorder="1"/>
    <xf numFmtId="0" fontId="8" fillId="0" borderId="1" xfId="0" applyFont="1" applyBorder="1"/>
    <xf numFmtId="0" fontId="8" fillId="0" borderId="3" xfId="0" applyFont="1" applyBorder="1"/>
    <xf numFmtId="0" fontId="10" fillId="0" borderId="1" xfId="0" applyFont="1" applyBorder="1"/>
    <xf numFmtId="2" fontId="10" fillId="0" borderId="1" xfId="0" applyNumberFormat="1" applyFont="1" applyBorder="1"/>
    <xf numFmtId="0" fontId="9" fillId="0" borderId="9" xfId="0" applyFont="1" applyBorder="1"/>
    <xf numFmtId="0" fontId="11" fillId="0" borderId="1" xfId="0" applyFont="1" applyBorder="1"/>
    <xf numFmtId="0" fontId="11" fillId="0" borderId="4" xfId="0" applyFont="1" applyBorder="1"/>
    <xf numFmtId="0" fontId="12" fillId="0" borderId="3" xfId="0" applyFont="1" applyBorder="1"/>
    <xf numFmtId="0" fontId="13" fillId="0" borderId="3" xfId="0" applyFont="1" applyBorder="1"/>
    <xf numFmtId="0" fontId="13" fillId="0" borderId="9" xfId="0" applyFont="1" applyBorder="1"/>
    <xf numFmtId="0" fontId="13" fillId="0" borderId="1" xfId="0" applyFont="1" applyBorder="1"/>
    <xf numFmtId="0" fontId="13" fillId="0" borderId="4" xfId="0" applyFont="1" applyBorder="1"/>
    <xf numFmtId="0" fontId="12" fillId="0" borderId="1" xfId="0" applyFont="1" applyBorder="1"/>
    <xf numFmtId="0" fontId="14" fillId="0" borderId="1" xfId="0" applyFont="1" applyBorder="1"/>
    <xf numFmtId="0" fontId="15" fillId="0" borderId="3" xfId="0" applyFont="1" applyBorder="1"/>
    <xf numFmtId="2" fontId="16" fillId="0" borderId="1" xfId="0" applyNumberFormat="1" applyFont="1" applyBorder="1"/>
    <xf numFmtId="0" fontId="16" fillId="0" borderId="1" xfId="0" applyFont="1" applyBorder="1"/>
    <xf numFmtId="2" fontId="14" fillId="0" borderId="1" xfId="0" applyNumberFormat="1" applyFont="1" applyBorder="1"/>
    <xf numFmtId="2" fontId="13" fillId="0" borderId="1" xfId="0" applyNumberFormat="1" applyFont="1" applyBorder="1"/>
    <xf numFmtId="0" fontId="16" fillId="0" borderId="4" xfId="0" applyFont="1" applyBorder="1"/>
    <xf numFmtId="0" fontId="12" fillId="0" borderId="5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9" xfId="0" applyFont="1" applyBorder="1"/>
    <xf numFmtId="0" fontId="12" fillId="0" borderId="7" xfId="0" applyFont="1" applyBorder="1"/>
    <xf numFmtId="0" fontId="14" fillId="0" borderId="3" xfId="0" applyFont="1" applyBorder="1"/>
    <xf numFmtId="0" fontId="6" fillId="0" borderId="4" xfId="0" applyFont="1" applyBorder="1"/>
    <xf numFmtId="2" fontId="9" fillId="0" borderId="1" xfId="0" applyNumberFormat="1" applyFont="1" applyBorder="1"/>
    <xf numFmtId="2" fontId="8" fillId="0" borderId="1" xfId="0" applyNumberFormat="1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12" xfId="0" applyFont="1" applyBorder="1"/>
    <xf numFmtId="0" fontId="8" fillId="0" borderId="11" xfId="0" applyFont="1" applyBorder="1"/>
    <xf numFmtId="0" fontId="9" fillId="0" borderId="5" xfId="0" applyFont="1" applyBorder="1"/>
    <xf numFmtId="0" fontId="9" fillId="0" borderId="7" xfId="0" applyFont="1" applyBorder="1"/>
    <xf numFmtId="0" fontId="9" fillId="0" borderId="6" xfId="0" applyFont="1" applyBorder="1"/>
    <xf numFmtId="0" fontId="9" fillId="0" borderId="8" xfId="0" applyFont="1" applyBorder="1"/>
    <xf numFmtId="0" fontId="9" fillId="0" borderId="10" xfId="0" applyFont="1" applyBorder="1"/>
    <xf numFmtId="2" fontId="11" fillId="0" borderId="1" xfId="0" applyNumberFormat="1" applyFont="1" applyBorder="1"/>
    <xf numFmtId="0" fontId="11" fillId="0" borderId="1" xfId="1" applyNumberFormat="1" applyFont="1" applyBorder="1"/>
    <xf numFmtId="0" fontId="0" fillId="0" borderId="8" xfId="0" applyBorder="1"/>
    <xf numFmtId="2" fontId="8" fillId="0" borderId="0" xfId="0" applyNumberFormat="1" applyFont="1" applyBorder="1"/>
    <xf numFmtId="2" fontId="17" fillId="0" borderId="0" xfId="0" applyNumberFormat="1" applyFont="1" applyBorder="1"/>
    <xf numFmtId="0" fontId="17" fillId="0" borderId="0" xfId="0" applyFont="1" applyBorder="1"/>
    <xf numFmtId="0" fontId="11" fillId="2" borderId="1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2" fontId="11" fillId="2" borderId="1" xfId="0" applyNumberFormat="1" applyFont="1" applyFill="1" applyBorder="1"/>
    <xf numFmtId="0" fontId="18" fillId="0" borderId="1" xfId="0" applyFont="1" applyBorder="1"/>
    <xf numFmtId="2" fontId="19" fillId="0" borderId="1" xfId="0" applyNumberFormat="1" applyFont="1" applyBorder="1"/>
    <xf numFmtId="0" fontId="12" fillId="0" borderId="14" xfId="0" applyFont="1" applyBorder="1"/>
    <xf numFmtId="0" fontId="12" fillId="0" borderId="4" xfId="0" applyFont="1" applyBorder="1"/>
    <xf numFmtId="0" fontId="11" fillId="3" borderId="1" xfId="0" applyFont="1" applyFill="1" applyBorder="1"/>
    <xf numFmtId="0" fontId="11" fillId="3" borderId="3" xfId="0" applyFont="1" applyFill="1" applyBorder="1"/>
    <xf numFmtId="0" fontId="11" fillId="3" borderId="4" xfId="0" applyFont="1" applyFill="1" applyBorder="1"/>
    <xf numFmtId="2" fontId="11" fillId="3" borderId="1" xfId="0" applyNumberFormat="1" applyFont="1" applyFill="1" applyBorder="1"/>
    <xf numFmtId="2" fontId="0" fillId="0" borderId="4" xfId="0" applyNumberFormat="1" applyBorder="1"/>
    <xf numFmtId="0" fontId="20" fillId="0" borderId="3" xfId="0" applyFont="1" applyBorder="1"/>
    <xf numFmtId="0" fontId="20" fillId="0" borderId="9" xfId="0" applyFont="1" applyBorder="1"/>
    <xf numFmtId="0" fontId="20" fillId="0" borderId="1" xfId="0" applyFont="1" applyBorder="1"/>
    <xf numFmtId="0" fontId="20" fillId="0" borderId="4" xfId="0" applyFont="1" applyBorder="1"/>
    <xf numFmtId="0" fontId="13" fillId="0" borderId="15" xfId="0" applyFont="1" applyFill="1" applyBorder="1"/>
    <xf numFmtId="2" fontId="3" fillId="0" borderId="4" xfId="0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3"/>
  <sheetViews>
    <sheetView tabSelected="1" workbookViewId="0">
      <selection sqref="A1:L59"/>
    </sheetView>
  </sheetViews>
  <sheetFormatPr defaultRowHeight="15" x14ac:dyDescent="0.25"/>
  <cols>
    <col min="1" max="1" width="3.7109375" customWidth="1"/>
    <col min="2" max="2" width="8.7109375" customWidth="1"/>
    <col min="3" max="3" width="7.5703125" customWidth="1"/>
    <col min="4" max="4" width="6.140625" customWidth="1"/>
    <col min="5" max="5" width="9.42578125" customWidth="1"/>
    <col min="6" max="6" width="4.140625" customWidth="1"/>
    <col min="7" max="7" width="12.5703125" customWidth="1"/>
    <col min="8" max="8" width="4.85546875" customWidth="1"/>
    <col min="9" max="9" width="11.5703125" customWidth="1"/>
    <col min="10" max="11" width="5.28515625" customWidth="1"/>
    <col min="12" max="12" width="8.140625" customWidth="1"/>
    <col min="13" max="13" width="6.7109375" hidden="1" customWidth="1"/>
    <col min="14" max="14" width="5.28515625" customWidth="1"/>
  </cols>
  <sheetData>
    <row r="1" spans="1:18" ht="12.95" customHeight="1" x14ac:dyDescent="0.25">
      <c r="C1" s="30"/>
      <c r="D1" s="30"/>
      <c r="E1" s="30" t="s">
        <v>0</v>
      </c>
      <c r="F1" s="30"/>
      <c r="G1" s="30"/>
      <c r="H1" s="30"/>
      <c r="I1" s="30" t="s">
        <v>91</v>
      </c>
      <c r="J1" s="30"/>
      <c r="K1" s="30"/>
    </row>
    <row r="2" spans="1:18" ht="12.95" customHeight="1" x14ac:dyDescent="0.25">
      <c r="A2" s="30" t="s">
        <v>1</v>
      </c>
      <c r="B2" s="30"/>
      <c r="C2" s="30"/>
      <c r="D2" s="30"/>
      <c r="E2" s="30"/>
      <c r="F2" s="30"/>
      <c r="G2" s="31"/>
      <c r="H2" s="30" t="s">
        <v>73</v>
      </c>
      <c r="I2" s="30"/>
      <c r="J2" s="30"/>
      <c r="K2" s="30"/>
    </row>
    <row r="3" spans="1:18" ht="12.95" customHeight="1" x14ac:dyDescent="0.25">
      <c r="C3" s="30"/>
      <c r="D3" s="30"/>
      <c r="E3" s="30"/>
      <c r="F3" s="30"/>
      <c r="G3" s="30"/>
      <c r="H3" s="30"/>
      <c r="I3" s="30"/>
      <c r="J3" s="30"/>
      <c r="K3" s="30"/>
      <c r="N3" s="16"/>
    </row>
    <row r="4" spans="1:18" ht="12.95" customHeight="1" x14ac:dyDescent="0.25">
      <c r="A4" s="32" t="s">
        <v>2</v>
      </c>
      <c r="B4" s="33" t="s">
        <v>3</v>
      </c>
      <c r="C4" s="34"/>
      <c r="D4" s="32" t="s">
        <v>4</v>
      </c>
      <c r="E4" s="32" t="s">
        <v>5</v>
      </c>
      <c r="F4" s="33" t="s">
        <v>6</v>
      </c>
      <c r="G4" s="34"/>
      <c r="H4" s="33" t="s">
        <v>9</v>
      </c>
      <c r="I4" s="34"/>
      <c r="J4" s="33" t="s">
        <v>13</v>
      </c>
      <c r="K4" s="34"/>
      <c r="L4" s="33" t="s">
        <v>12</v>
      </c>
      <c r="M4" s="34"/>
    </row>
    <row r="5" spans="1:18" ht="12.95" customHeight="1" x14ac:dyDescent="0.25">
      <c r="A5" s="75"/>
      <c r="B5" s="76"/>
      <c r="C5" s="46"/>
      <c r="D5" s="75"/>
      <c r="E5" s="75"/>
      <c r="F5" s="75" t="s">
        <v>7</v>
      </c>
      <c r="G5" s="75" t="s">
        <v>8</v>
      </c>
      <c r="H5" s="75" t="s">
        <v>10</v>
      </c>
      <c r="I5" s="75" t="s">
        <v>11</v>
      </c>
      <c r="J5" s="75" t="s">
        <v>10</v>
      </c>
      <c r="K5" s="75" t="s">
        <v>14</v>
      </c>
      <c r="L5" s="75" t="s">
        <v>7</v>
      </c>
      <c r="M5" s="75" t="s">
        <v>14</v>
      </c>
    </row>
    <row r="6" spans="1:18" ht="12.95" customHeight="1" x14ac:dyDescent="0.25">
      <c r="A6" s="77"/>
      <c r="B6" s="78"/>
      <c r="C6" s="79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8" ht="12.95" customHeight="1" x14ac:dyDescent="0.25">
      <c r="A7" s="47">
        <v>1</v>
      </c>
      <c r="B7" s="41" t="s">
        <v>15</v>
      </c>
      <c r="C7" s="48"/>
      <c r="D7" s="47" t="s">
        <v>16</v>
      </c>
      <c r="E7" s="80">
        <v>1243562</v>
      </c>
      <c r="F7" s="47">
        <v>1</v>
      </c>
      <c r="G7" s="47">
        <v>1243562</v>
      </c>
      <c r="H7" s="47">
        <v>1</v>
      </c>
      <c r="I7" s="47">
        <v>1243562</v>
      </c>
      <c r="J7" s="47"/>
      <c r="K7" s="47">
        <v>0</v>
      </c>
      <c r="L7" s="47"/>
      <c r="M7" s="47"/>
      <c r="O7" s="2"/>
    </row>
    <row r="8" spans="1:18" ht="12.95" customHeight="1" x14ac:dyDescent="0.25">
      <c r="A8" s="47">
        <v>2</v>
      </c>
      <c r="B8" s="41" t="s">
        <v>19</v>
      </c>
      <c r="C8" s="48"/>
      <c r="D8" s="47" t="s">
        <v>17</v>
      </c>
      <c r="E8" s="80">
        <v>810851</v>
      </c>
      <c r="F8" s="81">
        <v>1</v>
      </c>
      <c r="G8" s="80">
        <v>810851</v>
      </c>
      <c r="H8" s="81">
        <v>1</v>
      </c>
      <c r="I8" s="80">
        <v>810851</v>
      </c>
      <c r="J8" s="47"/>
      <c r="K8" s="47"/>
      <c r="L8" s="47"/>
      <c r="M8" s="47"/>
    </row>
    <row r="9" spans="1:18" ht="12.95" customHeight="1" x14ac:dyDescent="0.25">
      <c r="A9" s="47">
        <v>3</v>
      </c>
      <c r="B9" s="41" t="s">
        <v>20</v>
      </c>
      <c r="C9" s="48"/>
      <c r="D9" s="47" t="s">
        <v>18</v>
      </c>
      <c r="E9" s="80">
        <v>8500</v>
      </c>
      <c r="F9" s="47">
        <v>1</v>
      </c>
      <c r="G9" s="80">
        <v>8500</v>
      </c>
      <c r="H9" s="47">
        <v>1</v>
      </c>
      <c r="I9" s="80">
        <v>8500</v>
      </c>
      <c r="J9" s="47"/>
      <c r="K9" s="47"/>
      <c r="L9" s="47"/>
      <c r="M9" s="47"/>
    </row>
    <row r="10" spans="1:18" ht="12.95" customHeight="1" x14ac:dyDescent="0.25">
      <c r="A10" s="47">
        <v>4</v>
      </c>
      <c r="B10" s="41" t="s">
        <v>21</v>
      </c>
      <c r="C10" s="48"/>
      <c r="D10" s="47" t="s">
        <v>16</v>
      </c>
      <c r="E10" s="80">
        <v>29543</v>
      </c>
      <c r="F10" s="47">
        <v>7</v>
      </c>
      <c r="G10" s="80">
        <f>F10*E10</f>
        <v>206801</v>
      </c>
      <c r="H10" s="47">
        <v>2</v>
      </c>
      <c r="I10" s="80">
        <f>H10*E10</f>
        <v>59086</v>
      </c>
      <c r="J10" s="47"/>
      <c r="K10" s="47"/>
      <c r="L10" s="47"/>
      <c r="M10" s="47"/>
    </row>
    <row r="11" spans="1:18" ht="12.95" customHeight="1" x14ac:dyDescent="0.25">
      <c r="A11" s="47">
        <v>5</v>
      </c>
      <c r="B11" s="41" t="s">
        <v>21</v>
      </c>
      <c r="C11" s="48"/>
      <c r="D11" s="47" t="s">
        <v>18</v>
      </c>
      <c r="E11" s="80">
        <v>13500</v>
      </c>
      <c r="F11" s="47">
        <v>1</v>
      </c>
      <c r="G11" s="80">
        <v>13500</v>
      </c>
      <c r="H11" s="47">
        <v>1</v>
      </c>
      <c r="I11" s="80">
        <v>13500</v>
      </c>
      <c r="J11" s="47"/>
      <c r="K11" s="47"/>
      <c r="L11" s="47"/>
      <c r="M11" s="47"/>
      <c r="R11" s="15"/>
    </row>
    <row r="12" spans="1:18" ht="12.95" customHeight="1" x14ac:dyDescent="0.25">
      <c r="A12" s="47">
        <v>6</v>
      </c>
      <c r="B12" s="41" t="s">
        <v>22</v>
      </c>
      <c r="C12" s="48"/>
      <c r="D12" s="47" t="s">
        <v>18</v>
      </c>
      <c r="E12" s="80">
        <v>15000</v>
      </c>
      <c r="F12" s="47">
        <v>1</v>
      </c>
      <c r="G12" s="80">
        <v>15000</v>
      </c>
      <c r="H12" s="47">
        <v>1</v>
      </c>
      <c r="I12" s="80">
        <v>15000</v>
      </c>
      <c r="J12" s="47"/>
      <c r="K12" s="47"/>
      <c r="L12" s="47"/>
      <c r="M12" s="47"/>
    </row>
    <row r="13" spans="1:18" ht="12.95" customHeight="1" x14ac:dyDescent="0.25">
      <c r="A13" s="47">
        <v>7</v>
      </c>
      <c r="B13" s="41" t="s">
        <v>23</v>
      </c>
      <c r="C13" s="48"/>
      <c r="D13" s="47" t="s">
        <v>18</v>
      </c>
      <c r="E13" s="80">
        <v>3500</v>
      </c>
      <c r="F13" s="47">
        <v>1</v>
      </c>
      <c r="G13" s="80">
        <v>3500</v>
      </c>
      <c r="H13" s="47">
        <v>1</v>
      </c>
      <c r="I13" s="80">
        <v>3500</v>
      </c>
      <c r="J13" s="47"/>
      <c r="K13" s="47"/>
      <c r="L13" s="47"/>
      <c r="M13" s="47"/>
    </row>
    <row r="14" spans="1:18" ht="12.95" customHeight="1" x14ac:dyDescent="0.25">
      <c r="A14" s="47">
        <v>8</v>
      </c>
      <c r="B14" s="41" t="s">
        <v>24</v>
      </c>
      <c r="C14" s="48"/>
      <c r="D14" s="47" t="s">
        <v>18</v>
      </c>
      <c r="E14" s="80">
        <v>6965</v>
      </c>
      <c r="F14" s="47">
        <v>1</v>
      </c>
      <c r="G14" s="80">
        <v>6965</v>
      </c>
      <c r="H14" s="47">
        <v>1</v>
      </c>
      <c r="I14" s="80">
        <v>6965</v>
      </c>
      <c r="J14" s="47"/>
      <c r="K14" s="47"/>
      <c r="L14" s="47"/>
      <c r="M14" s="47"/>
    </row>
    <row r="15" spans="1:18" ht="12.95" customHeight="1" x14ac:dyDescent="0.25">
      <c r="A15" s="47">
        <v>9</v>
      </c>
      <c r="B15" s="41" t="s">
        <v>25</v>
      </c>
      <c r="C15" s="48"/>
      <c r="D15" s="47" t="s">
        <v>18</v>
      </c>
      <c r="E15" s="80">
        <v>28000</v>
      </c>
      <c r="F15" s="47">
        <v>2</v>
      </c>
      <c r="G15" s="80">
        <v>56000</v>
      </c>
      <c r="H15" s="47">
        <v>2</v>
      </c>
      <c r="I15" s="80">
        <v>56000</v>
      </c>
      <c r="J15" s="47"/>
      <c r="K15" s="47"/>
      <c r="L15" s="47"/>
      <c r="M15" s="47"/>
    </row>
    <row r="16" spans="1:18" ht="12.95" customHeight="1" x14ac:dyDescent="0.25">
      <c r="A16" s="47">
        <v>10</v>
      </c>
      <c r="B16" s="41" t="s">
        <v>26</v>
      </c>
      <c r="C16" s="48"/>
      <c r="D16" s="47" t="s">
        <v>18</v>
      </c>
      <c r="E16" s="80">
        <v>30000</v>
      </c>
      <c r="F16" s="47">
        <v>1</v>
      </c>
      <c r="G16" s="80">
        <f>F16*E16</f>
        <v>30000</v>
      </c>
      <c r="H16" s="47">
        <v>1</v>
      </c>
      <c r="I16" s="80">
        <f>H16*G16</f>
        <v>30000</v>
      </c>
      <c r="J16" s="47"/>
      <c r="K16" s="47"/>
      <c r="L16" s="47"/>
      <c r="M16" s="47"/>
    </row>
    <row r="17" spans="1:13" ht="12.95" customHeight="1" x14ac:dyDescent="0.25">
      <c r="A17" s="47">
        <v>11</v>
      </c>
      <c r="B17" s="41" t="s">
        <v>28</v>
      </c>
      <c r="C17" s="48"/>
      <c r="D17" s="47" t="s">
        <v>18</v>
      </c>
      <c r="E17" s="80">
        <v>3000</v>
      </c>
      <c r="F17" s="47">
        <v>1</v>
      </c>
      <c r="G17" s="80">
        <v>3000</v>
      </c>
      <c r="H17" s="47">
        <v>1</v>
      </c>
      <c r="I17" s="80">
        <v>3000</v>
      </c>
      <c r="J17" s="47"/>
      <c r="K17" s="47"/>
      <c r="L17" s="47"/>
      <c r="M17" s="47"/>
    </row>
    <row r="18" spans="1:13" ht="12.95" customHeight="1" x14ac:dyDescent="0.25">
      <c r="A18" s="86">
        <v>12</v>
      </c>
      <c r="B18" s="87" t="s">
        <v>83</v>
      </c>
      <c r="C18" s="88"/>
      <c r="D18" s="86" t="s">
        <v>53</v>
      </c>
      <c r="E18" s="89">
        <v>79500</v>
      </c>
      <c r="F18" s="86">
        <v>1</v>
      </c>
      <c r="G18" s="89">
        <v>79500</v>
      </c>
      <c r="H18" s="86">
        <v>1</v>
      </c>
      <c r="I18" s="89">
        <v>79500</v>
      </c>
      <c r="J18" s="47"/>
      <c r="K18" s="47"/>
      <c r="L18" s="47"/>
      <c r="M18" s="47"/>
    </row>
    <row r="19" spans="1:13" ht="12.95" customHeight="1" x14ac:dyDescent="0.25">
      <c r="A19" s="86">
        <v>13</v>
      </c>
      <c r="B19" s="87" t="s">
        <v>87</v>
      </c>
      <c r="C19" s="88"/>
      <c r="D19" s="86" t="s">
        <v>18</v>
      </c>
      <c r="E19" s="89">
        <v>42350</v>
      </c>
      <c r="F19" s="86">
        <v>1</v>
      </c>
      <c r="G19" s="89">
        <v>42350</v>
      </c>
      <c r="H19" s="86">
        <v>1</v>
      </c>
      <c r="I19" s="89">
        <v>42350</v>
      </c>
      <c r="J19" s="47"/>
      <c r="K19" s="47"/>
      <c r="L19" s="47"/>
      <c r="M19" s="47"/>
    </row>
    <row r="20" spans="1:13" ht="12.95" customHeight="1" x14ac:dyDescent="0.25">
      <c r="A20" s="86">
        <v>14</v>
      </c>
      <c r="B20" s="87" t="s">
        <v>84</v>
      </c>
      <c r="C20" s="88"/>
      <c r="D20" s="86" t="s">
        <v>18</v>
      </c>
      <c r="E20" s="89">
        <v>30350</v>
      </c>
      <c r="F20" s="86">
        <v>1</v>
      </c>
      <c r="G20" s="89">
        <v>30350</v>
      </c>
      <c r="H20" s="86">
        <v>1</v>
      </c>
      <c r="I20" s="89">
        <v>30350</v>
      </c>
      <c r="J20" s="47"/>
      <c r="K20" s="47"/>
      <c r="L20" s="47"/>
      <c r="M20" s="47"/>
    </row>
    <row r="21" spans="1:13" ht="12.95" customHeight="1" x14ac:dyDescent="0.25">
      <c r="A21" s="86">
        <v>15</v>
      </c>
      <c r="B21" s="87" t="s">
        <v>97</v>
      </c>
      <c r="C21" s="88"/>
      <c r="D21" s="86" t="s">
        <v>53</v>
      </c>
      <c r="E21" s="89">
        <v>34000</v>
      </c>
      <c r="F21" s="86">
        <v>1</v>
      </c>
      <c r="G21" s="89">
        <v>34000</v>
      </c>
      <c r="H21" s="86">
        <v>1</v>
      </c>
      <c r="I21" s="89">
        <v>34000</v>
      </c>
      <c r="J21" s="47"/>
      <c r="K21" s="47"/>
      <c r="L21" s="47"/>
      <c r="M21" s="47"/>
    </row>
    <row r="22" spans="1:13" ht="12.95" customHeight="1" x14ac:dyDescent="0.25">
      <c r="A22" s="86">
        <v>16</v>
      </c>
      <c r="B22" s="87" t="s">
        <v>86</v>
      </c>
      <c r="C22" s="88"/>
      <c r="D22" s="86" t="s">
        <v>18</v>
      </c>
      <c r="E22" s="89">
        <v>15500</v>
      </c>
      <c r="F22" s="86">
        <v>1</v>
      </c>
      <c r="G22" s="89">
        <v>15500</v>
      </c>
      <c r="H22" s="86">
        <v>1</v>
      </c>
      <c r="I22" s="89">
        <v>15500</v>
      </c>
      <c r="J22" s="47"/>
      <c r="K22" s="47"/>
      <c r="L22" s="47"/>
      <c r="M22" s="47"/>
    </row>
    <row r="23" spans="1:13" ht="12.95" customHeight="1" x14ac:dyDescent="0.25">
      <c r="A23" s="86">
        <v>17</v>
      </c>
      <c r="B23" s="87" t="s">
        <v>85</v>
      </c>
      <c r="C23" s="88"/>
      <c r="D23" s="86" t="s">
        <v>53</v>
      </c>
      <c r="E23" s="89">
        <v>20500</v>
      </c>
      <c r="F23" s="86">
        <v>1</v>
      </c>
      <c r="G23" s="89">
        <v>20500</v>
      </c>
      <c r="H23" s="86">
        <v>1</v>
      </c>
      <c r="I23" s="89">
        <v>20500</v>
      </c>
      <c r="J23" s="47"/>
      <c r="K23" s="47"/>
      <c r="L23" s="47"/>
      <c r="M23" s="47"/>
    </row>
    <row r="24" spans="1:13" ht="12.95" customHeight="1" x14ac:dyDescent="0.25">
      <c r="A24" s="86">
        <v>18</v>
      </c>
      <c r="B24" s="87" t="s">
        <v>99</v>
      </c>
      <c r="C24" s="88"/>
      <c r="D24" s="86" t="s">
        <v>53</v>
      </c>
      <c r="E24" s="89">
        <v>2800</v>
      </c>
      <c r="F24" s="86">
        <v>1</v>
      </c>
      <c r="G24" s="89">
        <f>E24</f>
        <v>2800</v>
      </c>
      <c r="H24" s="86">
        <v>1</v>
      </c>
      <c r="I24" s="89">
        <f>G24</f>
        <v>2800</v>
      </c>
      <c r="J24" s="47"/>
      <c r="K24" s="47"/>
      <c r="L24" s="47"/>
      <c r="M24" s="47"/>
    </row>
    <row r="25" spans="1:13" ht="12.95" customHeight="1" x14ac:dyDescent="0.25">
      <c r="A25" s="86">
        <v>19</v>
      </c>
      <c r="B25" s="95" t="s">
        <v>72</v>
      </c>
      <c r="C25" s="96"/>
      <c r="D25" s="94" t="s">
        <v>18</v>
      </c>
      <c r="E25" s="97">
        <v>98500</v>
      </c>
      <c r="F25" s="94">
        <v>1</v>
      </c>
      <c r="G25" s="97">
        <f>F25*E25</f>
        <v>98500</v>
      </c>
      <c r="H25" s="94">
        <v>1</v>
      </c>
      <c r="I25" s="97">
        <f>H25*G25</f>
        <v>98500</v>
      </c>
      <c r="J25" s="47"/>
      <c r="K25" s="47"/>
      <c r="L25" s="47"/>
      <c r="M25" s="47"/>
    </row>
    <row r="26" spans="1:13" ht="12.95" customHeight="1" x14ac:dyDescent="0.25">
      <c r="A26" s="27"/>
      <c r="B26" s="24" t="s">
        <v>29</v>
      </c>
      <c r="C26" s="68"/>
      <c r="D26" s="27"/>
      <c r="E26" s="26">
        <f>SUM(E7:E25)</f>
        <v>2515921</v>
      </c>
      <c r="F26" s="27"/>
      <c r="G26" s="26">
        <f>G25+G23+G22+G20+G19+G18+G17+G16+G15+G14+G13+G12+G11+G10+G9+G8+G7</f>
        <v>2684379</v>
      </c>
      <c r="H26" s="26"/>
      <c r="I26" s="26">
        <f>SUM(I7:I25)</f>
        <v>2573464</v>
      </c>
      <c r="J26" s="47"/>
      <c r="K26" s="80">
        <v>0</v>
      </c>
      <c r="L26" s="47"/>
      <c r="M26" s="80">
        <v>0</v>
      </c>
    </row>
    <row r="27" spans="1:13" ht="12.95" customHeight="1" x14ac:dyDescent="0.25">
      <c r="A27" s="32">
        <v>1</v>
      </c>
      <c r="B27" s="33" t="s">
        <v>30</v>
      </c>
      <c r="C27" s="34"/>
      <c r="D27" s="32" t="s">
        <v>18</v>
      </c>
      <c r="E27" s="69">
        <v>139.77000000000001</v>
      </c>
      <c r="F27" s="32">
        <v>2</v>
      </c>
      <c r="G27" s="69">
        <f>F27*E27</f>
        <v>279.54000000000002</v>
      </c>
      <c r="H27" s="32">
        <v>2</v>
      </c>
      <c r="I27" s="69">
        <f>H27*E27</f>
        <v>279.54000000000002</v>
      </c>
      <c r="J27" s="32"/>
      <c r="K27" s="32"/>
      <c r="L27" s="32"/>
      <c r="M27" s="32"/>
    </row>
    <row r="28" spans="1:13" ht="12.95" customHeight="1" x14ac:dyDescent="0.25">
      <c r="A28" s="32">
        <v>2</v>
      </c>
      <c r="B28" s="33" t="s">
        <v>31</v>
      </c>
      <c r="C28" s="34"/>
      <c r="D28" s="32" t="s">
        <v>18</v>
      </c>
      <c r="E28" s="69">
        <v>5778</v>
      </c>
      <c r="F28" s="32">
        <v>2</v>
      </c>
      <c r="G28" s="69">
        <f t="shared" ref="G28:G54" si="0">F28*E28</f>
        <v>11556</v>
      </c>
      <c r="H28" s="32">
        <v>2</v>
      </c>
      <c r="I28" s="69">
        <f t="shared" ref="I28:I54" si="1">H28*E28</f>
        <v>11556</v>
      </c>
      <c r="J28" s="32"/>
      <c r="K28" s="32"/>
      <c r="L28" s="32"/>
      <c r="M28" s="32"/>
    </row>
    <row r="29" spans="1:13" ht="12.95" customHeight="1" x14ac:dyDescent="0.25">
      <c r="A29" s="32">
        <v>3</v>
      </c>
      <c r="B29" s="33" t="s">
        <v>32</v>
      </c>
      <c r="C29" s="34"/>
      <c r="D29" s="32" t="s">
        <v>18</v>
      </c>
      <c r="E29" s="32">
        <v>120</v>
      </c>
      <c r="F29" s="32">
        <v>1</v>
      </c>
      <c r="G29" s="69">
        <f t="shared" si="0"/>
        <v>120</v>
      </c>
      <c r="H29" s="32">
        <v>1</v>
      </c>
      <c r="I29" s="69">
        <f t="shared" si="1"/>
        <v>120</v>
      </c>
      <c r="J29" s="32"/>
      <c r="K29" s="32"/>
      <c r="L29" s="32"/>
      <c r="M29" s="32"/>
    </row>
    <row r="30" spans="1:13" ht="12.95" customHeight="1" x14ac:dyDescent="0.25">
      <c r="A30" s="32">
        <v>4</v>
      </c>
      <c r="B30" s="33" t="s">
        <v>33</v>
      </c>
      <c r="C30" s="34"/>
      <c r="D30" s="32" t="s">
        <v>18</v>
      </c>
      <c r="E30" s="69">
        <v>205</v>
      </c>
      <c r="F30" s="32">
        <v>70</v>
      </c>
      <c r="G30" s="69">
        <f t="shared" si="0"/>
        <v>14350</v>
      </c>
      <c r="H30" s="32">
        <v>50</v>
      </c>
      <c r="I30" s="69">
        <f t="shared" si="1"/>
        <v>10250</v>
      </c>
      <c r="J30" s="32"/>
      <c r="K30" s="32"/>
      <c r="L30" s="32"/>
      <c r="M30" s="32"/>
    </row>
    <row r="31" spans="1:13" ht="12.95" customHeight="1" x14ac:dyDescent="0.25">
      <c r="A31" s="32">
        <v>5</v>
      </c>
      <c r="B31" s="33" t="s">
        <v>34</v>
      </c>
      <c r="C31" s="34"/>
      <c r="D31" s="32" t="s">
        <v>18</v>
      </c>
      <c r="E31" s="69">
        <v>113.75</v>
      </c>
      <c r="F31" s="32">
        <v>1</v>
      </c>
      <c r="G31" s="69">
        <f t="shared" si="0"/>
        <v>113.75</v>
      </c>
      <c r="H31" s="32">
        <v>1</v>
      </c>
      <c r="I31" s="69">
        <f t="shared" si="1"/>
        <v>113.75</v>
      </c>
      <c r="J31" s="32"/>
      <c r="K31" s="32"/>
      <c r="L31" s="32"/>
      <c r="M31" s="32"/>
    </row>
    <row r="32" spans="1:13" ht="12.95" customHeight="1" x14ac:dyDescent="0.25">
      <c r="A32" s="32">
        <v>6</v>
      </c>
      <c r="B32" s="33" t="s">
        <v>35</v>
      </c>
      <c r="C32" s="34"/>
      <c r="D32" s="32" t="s">
        <v>18</v>
      </c>
      <c r="E32" s="69">
        <v>112.5</v>
      </c>
      <c r="F32" s="32">
        <v>10</v>
      </c>
      <c r="G32" s="69">
        <f t="shared" si="0"/>
        <v>1125</v>
      </c>
      <c r="H32" s="32">
        <v>10</v>
      </c>
      <c r="I32" s="69">
        <f t="shared" si="1"/>
        <v>1125</v>
      </c>
      <c r="J32" s="32"/>
      <c r="K32" s="32"/>
      <c r="L32" s="32"/>
      <c r="M32" s="32"/>
    </row>
    <row r="33" spans="1:13" ht="12.95" customHeight="1" x14ac:dyDescent="0.25">
      <c r="A33" s="32">
        <v>7</v>
      </c>
      <c r="B33" s="33" t="s">
        <v>36</v>
      </c>
      <c r="C33" s="34"/>
      <c r="D33" s="32" t="s">
        <v>18</v>
      </c>
      <c r="E33" s="69">
        <v>24</v>
      </c>
      <c r="F33" s="32">
        <v>129</v>
      </c>
      <c r="G33" s="69">
        <f t="shared" si="0"/>
        <v>3096</v>
      </c>
      <c r="H33" s="32">
        <v>109</v>
      </c>
      <c r="I33" s="69">
        <f t="shared" si="1"/>
        <v>2616</v>
      </c>
      <c r="J33" s="32"/>
      <c r="K33" s="32"/>
      <c r="L33" s="32"/>
      <c r="M33" s="32"/>
    </row>
    <row r="34" spans="1:13" ht="12.95" customHeight="1" x14ac:dyDescent="0.25">
      <c r="A34" s="32">
        <v>8</v>
      </c>
      <c r="B34" s="33" t="s">
        <v>37</v>
      </c>
      <c r="C34" s="34"/>
      <c r="D34" s="32" t="s">
        <v>16</v>
      </c>
      <c r="E34" s="69">
        <v>2976</v>
      </c>
      <c r="F34" s="32">
        <v>1</v>
      </c>
      <c r="G34" s="69">
        <f t="shared" si="0"/>
        <v>2976</v>
      </c>
      <c r="H34" s="32">
        <v>1</v>
      </c>
      <c r="I34" s="69">
        <f t="shared" si="1"/>
        <v>2976</v>
      </c>
      <c r="J34" s="32"/>
      <c r="K34" s="32"/>
      <c r="L34" s="32"/>
      <c r="M34" s="32"/>
    </row>
    <row r="35" spans="1:13" ht="12.95" customHeight="1" x14ac:dyDescent="0.25">
      <c r="A35" s="32">
        <v>9</v>
      </c>
      <c r="B35" s="33" t="s">
        <v>38</v>
      </c>
      <c r="C35" s="34"/>
      <c r="D35" s="32" t="s">
        <v>18</v>
      </c>
      <c r="E35" s="69">
        <v>2452</v>
      </c>
      <c r="F35" s="32">
        <v>13</v>
      </c>
      <c r="G35" s="69">
        <f t="shared" si="0"/>
        <v>31876</v>
      </c>
      <c r="H35" s="32">
        <v>13</v>
      </c>
      <c r="I35" s="69">
        <f t="shared" si="1"/>
        <v>31876</v>
      </c>
      <c r="J35" s="32"/>
      <c r="K35" s="32"/>
      <c r="L35" s="32"/>
      <c r="M35" s="32"/>
    </row>
    <row r="36" spans="1:13" ht="12.95" customHeight="1" x14ac:dyDescent="0.25">
      <c r="A36" s="32">
        <v>10</v>
      </c>
      <c r="B36" s="33" t="s">
        <v>38</v>
      </c>
      <c r="C36" s="34"/>
      <c r="D36" s="32" t="s">
        <v>18</v>
      </c>
      <c r="E36" s="69">
        <v>440</v>
      </c>
      <c r="F36" s="32">
        <v>1</v>
      </c>
      <c r="G36" s="69">
        <f t="shared" si="0"/>
        <v>440</v>
      </c>
      <c r="H36" s="32">
        <v>1</v>
      </c>
      <c r="I36" s="69">
        <f t="shared" si="1"/>
        <v>440</v>
      </c>
      <c r="J36" s="32"/>
      <c r="K36" s="32"/>
      <c r="L36" s="32"/>
      <c r="M36" s="32"/>
    </row>
    <row r="37" spans="1:13" ht="12.95" customHeight="1" x14ac:dyDescent="0.25">
      <c r="A37" s="32">
        <v>11</v>
      </c>
      <c r="B37" s="33" t="s">
        <v>39</v>
      </c>
      <c r="C37" s="34"/>
      <c r="D37" s="32" t="s">
        <v>16</v>
      </c>
      <c r="E37" s="69">
        <v>11</v>
      </c>
      <c r="F37" s="32">
        <v>12</v>
      </c>
      <c r="G37" s="69">
        <f t="shared" si="0"/>
        <v>132</v>
      </c>
      <c r="H37" s="32">
        <v>12</v>
      </c>
      <c r="I37" s="69">
        <f t="shared" si="1"/>
        <v>132</v>
      </c>
      <c r="J37" s="32"/>
      <c r="K37" s="32"/>
      <c r="L37" s="32"/>
      <c r="M37" s="32"/>
    </row>
    <row r="38" spans="1:13" ht="12.95" customHeight="1" x14ac:dyDescent="0.25">
      <c r="A38" s="32">
        <v>12</v>
      </c>
      <c r="B38" s="33" t="s">
        <v>39</v>
      </c>
      <c r="C38" s="34"/>
      <c r="D38" s="32" t="s">
        <v>16</v>
      </c>
      <c r="E38" s="69">
        <v>75</v>
      </c>
      <c r="F38" s="32">
        <v>11</v>
      </c>
      <c r="G38" s="69">
        <f t="shared" si="0"/>
        <v>825</v>
      </c>
      <c r="H38" s="32">
        <v>11</v>
      </c>
      <c r="I38" s="69">
        <f t="shared" si="1"/>
        <v>825</v>
      </c>
      <c r="J38" s="32"/>
      <c r="K38" s="32"/>
      <c r="L38" s="32"/>
      <c r="M38" s="32"/>
    </row>
    <row r="39" spans="1:13" ht="12.95" customHeight="1" x14ac:dyDescent="0.25">
      <c r="A39" s="32">
        <v>13</v>
      </c>
      <c r="B39" s="33" t="s">
        <v>40</v>
      </c>
      <c r="C39" s="34"/>
      <c r="D39" s="32" t="s">
        <v>18</v>
      </c>
      <c r="E39" s="69">
        <v>80</v>
      </c>
      <c r="F39" s="32">
        <v>0</v>
      </c>
      <c r="G39" s="69">
        <f t="shared" si="0"/>
        <v>0</v>
      </c>
      <c r="H39" s="32">
        <v>0</v>
      </c>
      <c r="I39" s="69">
        <f t="shared" si="1"/>
        <v>0</v>
      </c>
      <c r="J39" s="32"/>
      <c r="K39" s="32"/>
      <c r="L39" s="32"/>
      <c r="M39" s="32"/>
    </row>
    <row r="40" spans="1:13" ht="12.95" customHeight="1" x14ac:dyDescent="0.25">
      <c r="A40" s="32">
        <v>14</v>
      </c>
      <c r="B40" s="33" t="s">
        <v>41</v>
      </c>
      <c r="C40" s="34"/>
      <c r="D40" s="32" t="s">
        <v>18</v>
      </c>
      <c r="E40" s="69">
        <v>75</v>
      </c>
      <c r="F40" s="32">
        <v>1</v>
      </c>
      <c r="G40" s="69">
        <f t="shared" si="0"/>
        <v>75</v>
      </c>
      <c r="H40" s="32">
        <v>1</v>
      </c>
      <c r="I40" s="69">
        <f t="shared" si="1"/>
        <v>75</v>
      </c>
      <c r="J40" s="32"/>
      <c r="K40" s="32"/>
      <c r="L40" s="32"/>
      <c r="M40" s="32"/>
    </row>
    <row r="41" spans="1:13" ht="12.95" customHeight="1" x14ac:dyDescent="0.25">
      <c r="A41" s="32">
        <v>15</v>
      </c>
      <c r="B41" s="33" t="s">
        <v>42</v>
      </c>
      <c r="C41" s="34"/>
      <c r="D41" s="32" t="s">
        <v>18</v>
      </c>
      <c r="E41" s="69">
        <v>80</v>
      </c>
      <c r="F41" s="32">
        <v>2</v>
      </c>
      <c r="G41" s="69">
        <f t="shared" si="0"/>
        <v>160</v>
      </c>
      <c r="H41" s="32">
        <v>2</v>
      </c>
      <c r="I41" s="69">
        <f>H41*E41</f>
        <v>160</v>
      </c>
      <c r="J41" s="32"/>
      <c r="K41" s="32"/>
      <c r="L41" s="32"/>
      <c r="M41" s="32"/>
    </row>
    <row r="42" spans="1:13" ht="12.95" customHeight="1" x14ac:dyDescent="0.25">
      <c r="A42" s="32">
        <v>16</v>
      </c>
      <c r="B42" s="33" t="s">
        <v>43</v>
      </c>
      <c r="C42" s="34"/>
      <c r="D42" s="32" t="s">
        <v>18</v>
      </c>
      <c r="E42" s="69">
        <v>560</v>
      </c>
      <c r="F42" s="32">
        <v>20</v>
      </c>
      <c r="G42" s="69">
        <f t="shared" si="0"/>
        <v>11200</v>
      </c>
      <c r="H42" s="32">
        <v>20</v>
      </c>
      <c r="I42" s="69">
        <f t="shared" si="1"/>
        <v>11200</v>
      </c>
      <c r="J42" s="32"/>
      <c r="K42" s="32"/>
      <c r="L42" s="32"/>
      <c r="M42" s="32"/>
    </row>
    <row r="43" spans="1:13" ht="12.95" customHeight="1" x14ac:dyDescent="0.25">
      <c r="A43" s="32">
        <v>17</v>
      </c>
      <c r="B43" s="33" t="s">
        <v>44</v>
      </c>
      <c r="C43" s="34"/>
      <c r="D43" s="32" t="s">
        <v>18</v>
      </c>
      <c r="E43" s="69">
        <v>700</v>
      </c>
      <c r="F43" s="32">
        <v>82</v>
      </c>
      <c r="G43" s="69">
        <f t="shared" si="0"/>
        <v>57400</v>
      </c>
      <c r="H43" s="32">
        <v>82</v>
      </c>
      <c r="I43" s="69">
        <f t="shared" si="1"/>
        <v>57400</v>
      </c>
      <c r="J43" s="32"/>
      <c r="K43" s="32"/>
      <c r="L43" s="32"/>
      <c r="M43" s="32"/>
    </row>
    <row r="44" spans="1:13" ht="12.95" customHeight="1" x14ac:dyDescent="0.25">
      <c r="A44" s="42">
        <v>18</v>
      </c>
      <c r="B44" s="43" t="s">
        <v>45</v>
      </c>
      <c r="C44" s="29"/>
      <c r="D44" s="32" t="s">
        <v>18</v>
      </c>
      <c r="E44" s="70">
        <v>900</v>
      </c>
      <c r="F44" s="42">
        <v>3</v>
      </c>
      <c r="G44" s="69">
        <f t="shared" si="0"/>
        <v>2700</v>
      </c>
      <c r="H44" s="42">
        <v>3</v>
      </c>
      <c r="I44" s="69">
        <f t="shared" si="1"/>
        <v>2700</v>
      </c>
      <c r="J44" s="42"/>
      <c r="K44" s="42"/>
      <c r="L44" s="42"/>
      <c r="M44" s="42"/>
    </row>
    <row r="45" spans="1:13" ht="12.95" customHeight="1" x14ac:dyDescent="0.25">
      <c r="A45" s="42">
        <v>19</v>
      </c>
      <c r="B45" s="43" t="s">
        <v>46</v>
      </c>
      <c r="C45" s="29"/>
      <c r="D45" s="32" t="s">
        <v>18</v>
      </c>
      <c r="E45" s="70">
        <v>3000</v>
      </c>
      <c r="F45" s="42">
        <v>2</v>
      </c>
      <c r="G45" s="69">
        <f t="shared" si="0"/>
        <v>6000</v>
      </c>
      <c r="H45" s="42">
        <v>2</v>
      </c>
      <c r="I45" s="69">
        <f t="shared" si="1"/>
        <v>6000</v>
      </c>
      <c r="J45" s="42"/>
      <c r="K45" s="42"/>
      <c r="L45" s="42"/>
      <c r="M45" s="42"/>
    </row>
    <row r="46" spans="1:13" ht="12.95" customHeight="1" x14ac:dyDescent="0.25">
      <c r="A46" s="42">
        <v>20</v>
      </c>
      <c r="B46" s="43" t="s">
        <v>36</v>
      </c>
      <c r="C46" s="29"/>
      <c r="D46" s="32" t="s">
        <v>18</v>
      </c>
      <c r="E46" s="70">
        <v>350</v>
      </c>
      <c r="F46" s="42">
        <v>52</v>
      </c>
      <c r="G46" s="69">
        <f t="shared" si="0"/>
        <v>18200</v>
      </c>
      <c r="H46" s="42">
        <v>52</v>
      </c>
      <c r="I46" s="69">
        <f t="shared" si="1"/>
        <v>18200</v>
      </c>
      <c r="J46" s="42"/>
      <c r="K46" s="42"/>
      <c r="L46" s="42"/>
      <c r="M46" s="42"/>
    </row>
    <row r="47" spans="1:13" ht="12.95" customHeight="1" x14ac:dyDescent="0.25">
      <c r="A47" s="42">
        <v>21</v>
      </c>
      <c r="B47" s="43" t="s">
        <v>47</v>
      </c>
      <c r="C47" s="29"/>
      <c r="D47" s="32" t="s">
        <v>18</v>
      </c>
      <c r="E47" s="70">
        <v>1500</v>
      </c>
      <c r="F47" s="42">
        <v>3</v>
      </c>
      <c r="G47" s="69">
        <f t="shared" si="0"/>
        <v>4500</v>
      </c>
      <c r="H47" s="42">
        <v>3</v>
      </c>
      <c r="I47" s="69">
        <f t="shared" si="1"/>
        <v>4500</v>
      </c>
      <c r="J47" s="42"/>
      <c r="K47" s="42"/>
      <c r="L47" s="42"/>
      <c r="M47" s="42"/>
    </row>
    <row r="48" spans="1:13" ht="12.95" customHeight="1" x14ac:dyDescent="0.25">
      <c r="A48" s="42">
        <v>22</v>
      </c>
      <c r="B48" s="43" t="s">
        <v>45</v>
      </c>
      <c r="C48" s="29"/>
      <c r="D48" s="32" t="s">
        <v>18</v>
      </c>
      <c r="E48" s="70">
        <v>700</v>
      </c>
      <c r="F48" s="42">
        <v>3</v>
      </c>
      <c r="G48" s="69">
        <f t="shared" si="0"/>
        <v>2100</v>
      </c>
      <c r="H48" s="42">
        <v>2</v>
      </c>
      <c r="I48" s="69">
        <f t="shared" si="1"/>
        <v>1400</v>
      </c>
      <c r="J48" s="42"/>
      <c r="K48" s="42"/>
      <c r="L48" s="42"/>
      <c r="M48" s="42"/>
    </row>
    <row r="49" spans="1:15" ht="12.95" customHeight="1" x14ac:dyDescent="0.25">
      <c r="A49" s="42">
        <v>23</v>
      </c>
      <c r="B49" s="43" t="s">
        <v>48</v>
      </c>
      <c r="C49" s="29"/>
      <c r="D49" s="42" t="s">
        <v>17</v>
      </c>
      <c r="E49" s="70">
        <v>8000</v>
      </c>
      <c r="F49" s="42">
        <v>3</v>
      </c>
      <c r="G49" s="69">
        <f t="shared" si="0"/>
        <v>24000</v>
      </c>
      <c r="H49" s="42">
        <v>3</v>
      </c>
      <c r="I49" s="69">
        <f t="shared" si="1"/>
        <v>24000</v>
      </c>
      <c r="J49" s="42"/>
      <c r="K49" s="42"/>
      <c r="L49" s="42"/>
      <c r="M49" s="42"/>
      <c r="O49" s="2"/>
    </row>
    <row r="50" spans="1:15" ht="12.95" customHeight="1" x14ac:dyDescent="0.25">
      <c r="A50" s="42">
        <v>24</v>
      </c>
      <c r="B50" s="43" t="s">
        <v>49</v>
      </c>
      <c r="C50" s="29"/>
      <c r="D50" s="42" t="s">
        <v>18</v>
      </c>
      <c r="E50" s="70">
        <v>7000</v>
      </c>
      <c r="F50" s="42">
        <v>1</v>
      </c>
      <c r="G50" s="69">
        <f t="shared" si="0"/>
        <v>7000</v>
      </c>
      <c r="H50" s="42">
        <v>1</v>
      </c>
      <c r="I50" s="69">
        <f t="shared" si="1"/>
        <v>7000</v>
      </c>
      <c r="J50" s="42"/>
      <c r="K50" s="42"/>
      <c r="L50" s="42"/>
      <c r="M50" s="42"/>
    </row>
    <row r="51" spans="1:15" ht="12.95" customHeight="1" x14ac:dyDescent="0.25">
      <c r="A51" s="42">
        <v>25</v>
      </c>
      <c r="B51" s="43" t="s">
        <v>52</v>
      </c>
      <c r="C51" s="29"/>
      <c r="D51" s="42" t="s">
        <v>18</v>
      </c>
      <c r="E51" s="70">
        <v>2000</v>
      </c>
      <c r="F51" s="42">
        <v>1</v>
      </c>
      <c r="G51" s="69">
        <f t="shared" si="0"/>
        <v>2000</v>
      </c>
      <c r="H51" s="42">
        <v>1</v>
      </c>
      <c r="I51" s="69">
        <f t="shared" si="1"/>
        <v>2000</v>
      </c>
      <c r="J51" s="42"/>
      <c r="K51" s="42"/>
      <c r="L51" s="42"/>
      <c r="M51" s="42"/>
    </row>
    <row r="52" spans="1:15" ht="12.95" customHeight="1" x14ac:dyDescent="0.25">
      <c r="A52" s="42">
        <v>26</v>
      </c>
      <c r="B52" s="43" t="s">
        <v>50</v>
      </c>
      <c r="C52" s="29"/>
      <c r="D52" s="42" t="s">
        <v>17</v>
      </c>
      <c r="E52" s="70">
        <v>25000</v>
      </c>
      <c r="F52" s="42">
        <v>1</v>
      </c>
      <c r="G52" s="69">
        <f t="shared" si="0"/>
        <v>25000</v>
      </c>
      <c r="H52" s="42">
        <v>1</v>
      </c>
      <c r="I52" s="69">
        <f t="shared" si="1"/>
        <v>25000</v>
      </c>
      <c r="J52" s="42"/>
      <c r="K52" s="42"/>
      <c r="L52" s="42"/>
      <c r="M52" s="42"/>
    </row>
    <row r="53" spans="1:15" ht="12.95" customHeight="1" x14ac:dyDescent="0.25">
      <c r="A53" s="42">
        <v>27</v>
      </c>
      <c r="B53" s="43" t="s">
        <v>42</v>
      </c>
      <c r="C53" s="29"/>
      <c r="D53" s="42" t="s">
        <v>18</v>
      </c>
      <c r="E53" s="70">
        <v>100</v>
      </c>
      <c r="F53" s="42">
        <v>1</v>
      </c>
      <c r="G53" s="69">
        <f t="shared" si="0"/>
        <v>100</v>
      </c>
      <c r="H53" s="42">
        <v>1</v>
      </c>
      <c r="I53" s="69">
        <f t="shared" si="1"/>
        <v>100</v>
      </c>
      <c r="J53" s="42"/>
      <c r="K53" s="42"/>
      <c r="L53" s="42"/>
      <c r="M53" s="42"/>
    </row>
    <row r="54" spans="1:15" ht="12.95" customHeight="1" x14ac:dyDescent="0.25">
      <c r="A54" s="42">
        <v>28</v>
      </c>
      <c r="B54" s="43" t="s">
        <v>51</v>
      </c>
      <c r="C54" s="29"/>
      <c r="D54" s="42" t="s">
        <v>53</v>
      </c>
      <c r="E54" s="70">
        <v>100</v>
      </c>
      <c r="F54" s="42">
        <v>4</v>
      </c>
      <c r="G54" s="69">
        <f t="shared" si="0"/>
        <v>400</v>
      </c>
      <c r="H54" s="42">
        <v>1</v>
      </c>
      <c r="I54" s="69">
        <f t="shared" si="1"/>
        <v>100</v>
      </c>
      <c r="J54" s="42"/>
      <c r="K54" s="42"/>
      <c r="L54" s="42"/>
      <c r="M54" s="42"/>
    </row>
    <row r="55" spans="1:15" ht="12.95" customHeight="1" x14ac:dyDescent="0.25">
      <c r="A55" s="42"/>
      <c r="B55" s="43"/>
      <c r="C55" s="38" t="s">
        <v>54</v>
      </c>
      <c r="D55" s="44"/>
      <c r="E55" s="45">
        <f>SUM(E27:E54)</f>
        <v>62592.020000000004</v>
      </c>
      <c r="F55" s="44"/>
      <c r="G55" s="45">
        <f>SUM(G26:G54)</f>
        <v>2912103.29</v>
      </c>
      <c r="H55" s="44"/>
      <c r="I55" s="45">
        <v>2795608.29</v>
      </c>
      <c r="J55" s="44"/>
      <c r="K55" s="44"/>
      <c r="L55" s="44"/>
      <c r="M55" s="44"/>
    </row>
    <row r="56" spans="1:15" ht="12.95" customHeight="1" x14ac:dyDescent="0.25">
      <c r="A56" s="71"/>
      <c r="B56" s="72"/>
      <c r="C56" s="72"/>
      <c r="D56" s="72"/>
      <c r="E56" s="72"/>
      <c r="F56" s="39"/>
      <c r="G56" s="83"/>
      <c r="H56" s="39"/>
      <c r="I56" s="16"/>
      <c r="J56" s="39"/>
      <c r="K56" s="39"/>
      <c r="L56" s="39"/>
      <c r="M56" s="39"/>
      <c r="N56" s="5"/>
    </row>
    <row r="57" spans="1:15" ht="12.95" customHeight="1" x14ac:dyDescent="0.25">
      <c r="A57" s="39"/>
      <c r="B57" s="39" t="s">
        <v>88</v>
      </c>
      <c r="C57" s="39"/>
      <c r="D57" s="39"/>
      <c r="E57" s="39"/>
      <c r="F57" s="39"/>
      <c r="G57" s="39"/>
      <c r="H57" s="85"/>
      <c r="I57" s="84"/>
      <c r="J57" s="39"/>
      <c r="K57" s="39"/>
      <c r="L57" s="39"/>
      <c r="M57" s="39"/>
      <c r="N57" s="5"/>
    </row>
    <row r="58" spans="1:15" ht="12.95" customHeight="1" x14ac:dyDescent="0.25">
      <c r="A58" s="73"/>
      <c r="B58" s="39" t="s">
        <v>89</v>
      </c>
      <c r="C58" s="39"/>
      <c r="D58" s="39"/>
      <c r="E58" s="39"/>
      <c r="F58" s="39" t="s">
        <v>90</v>
      </c>
      <c r="G58" s="39"/>
      <c r="H58" s="39"/>
      <c r="I58" s="39"/>
      <c r="J58" s="39"/>
      <c r="K58" s="39"/>
      <c r="L58" s="39"/>
      <c r="M58" s="74"/>
    </row>
    <row r="59" spans="1:15" ht="12.9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5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5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5" x14ac:dyDescent="0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5"/>
    </row>
    <row r="63" spans="1:15" ht="16.5" customHeight="1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5"/>
    </row>
    <row r="64" spans="1:15" x14ac:dyDescent="0.25">
      <c r="C64" s="30"/>
      <c r="D64" s="30"/>
      <c r="E64" s="30" t="s">
        <v>0</v>
      </c>
      <c r="F64" s="30"/>
      <c r="G64" s="30"/>
      <c r="H64" s="30"/>
      <c r="I64" s="30"/>
      <c r="J64" s="30"/>
      <c r="K64" s="30"/>
    </row>
    <row r="65" spans="1:13" x14ac:dyDescent="0.25">
      <c r="A65" s="30" t="s">
        <v>1</v>
      </c>
      <c r="B65" s="30"/>
      <c r="C65" s="30"/>
      <c r="D65" s="30"/>
      <c r="E65" s="30"/>
      <c r="F65" s="30"/>
      <c r="G65" s="31"/>
      <c r="H65" s="30" t="s">
        <v>73</v>
      </c>
      <c r="I65" s="30"/>
      <c r="J65" s="30"/>
      <c r="K65" s="30"/>
    </row>
    <row r="66" spans="1:13" x14ac:dyDescent="0.25">
      <c r="C66" s="30"/>
      <c r="D66" s="30"/>
      <c r="E66" s="30"/>
      <c r="F66" s="30"/>
      <c r="G66" s="30"/>
      <c r="H66" s="30"/>
      <c r="I66" s="30"/>
      <c r="J66" s="30"/>
      <c r="K66" s="30"/>
    </row>
    <row r="67" spans="1:13" x14ac:dyDescent="0.25">
      <c r="A67" s="10"/>
      <c r="B67" s="12"/>
      <c r="C67" s="14"/>
      <c r="D67" s="10"/>
      <c r="E67" s="10"/>
      <c r="F67" s="10" t="s">
        <v>7</v>
      </c>
      <c r="G67" s="10" t="s">
        <v>8</v>
      </c>
      <c r="H67" s="10" t="s">
        <v>10</v>
      </c>
      <c r="I67" s="10" t="s">
        <v>11</v>
      </c>
      <c r="J67" s="33" t="s">
        <v>13</v>
      </c>
      <c r="K67" s="34"/>
      <c r="L67" s="33" t="s">
        <v>12</v>
      </c>
      <c r="M67" s="34"/>
    </row>
    <row r="68" spans="1:13" x14ac:dyDescent="0.25">
      <c r="A68" s="9"/>
      <c r="B68" s="11"/>
      <c r="C68" s="13"/>
      <c r="D68" s="9"/>
      <c r="E68" s="9"/>
      <c r="F68" s="9"/>
      <c r="G68" s="9"/>
      <c r="H68" s="9"/>
      <c r="I68" s="9"/>
      <c r="J68" s="75" t="s">
        <v>10</v>
      </c>
      <c r="K68" s="75" t="s">
        <v>14</v>
      </c>
      <c r="L68" s="75" t="s">
        <v>7</v>
      </c>
      <c r="M68" s="75" t="s">
        <v>14</v>
      </c>
    </row>
    <row r="69" spans="1:13" x14ac:dyDescent="0.25">
      <c r="A69" s="18">
        <v>1</v>
      </c>
      <c r="B69" s="19" t="s">
        <v>15</v>
      </c>
      <c r="C69" s="20"/>
      <c r="D69" s="18" t="s">
        <v>16</v>
      </c>
      <c r="E69" s="21">
        <v>1243562</v>
      </c>
      <c r="F69" s="18">
        <v>1</v>
      </c>
      <c r="G69" s="18">
        <v>1243562</v>
      </c>
      <c r="H69" s="18">
        <v>1</v>
      </c>
      <c r="I69" s="18">
        <v>1243562</v>
      </c>
      <c r="J69" s="77"/>
      <c r="K69" s="77"/>
      <c r="L69" s="77"/>
      <c r="M69" s="77"/>
    </row>
    <row r="70" spans="1:13" x14ac:dyDescent="0.25">
      <c r="A70" s="18">
        <v>2</v>
      </c>
      <c r="B70" s="19" t="s">
        <v>19</v>
      </c>
      <c r="C70" s="20"/>
      <c r="D70" s="18" t="s">
        <v>17</v>
      </c>
      <c r="E70" s="21">
        <v>810851</v>
      </c>
      <c r="F70" s="22">
        <v>1</v>
      </c>
      <c r="G70" s="21">
        <v>810851</v>
      </c>
      <c r="H70" s="22">
        <v>1</v>
      </c>
      <c r="I70" s="21">
        <v>810851</v>
      </c>
      <c r="J70" s="47"/>
      <c r="K70" s="47">
        <v>0</v>
      </c>
      <c r="L70" s="47"/>
      <c r="M70" s="47"/>
    </row>
    <row r="71" spans="1:13" x14ac:dyDescent="0.25">
      <c r="A71" s="18">
        <v>3</v>
      </c>
      <c r="B71" s="19" t="s">
        <v>20</v>
      </c>
      <c r="C71" s="20"/>
      <c r="D71" s="18" t="s">
        <v>18</v>
      </c>
      <c r="E71" s="21">
        <v>8500</v>
      </c>
      <c r="F71" s="18">
        <v>1</v>
      </c>
      <c r="G71" s="21">
        <v>8500</v>
      </c>
      <c r="H71" s="18">
        <v>1</v>
      </c>
      <c r="I71" s="21">
        <v>8500</v>
      </c>
      <c r="J71" s="47"/>
      <c r="K71" s="47"/>
      <c r="L71" s="47"/>
      <c r="M71" s="47"/>
    </row>
    <row r="72" spans="1:13" x14ac:dyDescent="0.25">
      <c r="A72" s="18">
        <v>4</v>
      </c>
      <c r="B72" s="19" t="s">
        <v>21</v>
      </c>
      <c r="C72" s="20"/>
      <c r="D72" s="18" t="s">
        <v>16</v>
      </c>
      <c r="E72" s="21">
        <v>29543</v>
      </c>
      <c r="F72" s="18">
        <v>7</v>
      </c>
      <c r="G72" s="21">
        <v>29543</v>
      </c>
      <c r="H72" s="18">
        <v>7</v>
      </c>
      <c r="I72" s="21">
        <v>29543</v>
      </c>
      <c r="J72" s="47"/>
      <c r="K72" s="47"/>
      <c r="L72" s="47"/>
      <c r="M72" s="47"/>
    </row>
    <row r="73" spans="1:13" x14ac:dyDescent="0.25">
      <c r="A73" s="18">
        <v>5</v>
      </c>
      <c r="B73" s="19" t="s">
        <v>21</v>
      </c>
      <c r="C73" s="20"/>
      <c r="D73" s="18" t="s">
        <v>18</v>
      </c>
      <c r="E73" s="21">
        <v>13500</v>
      </c>
      <c r="F73" s="18">
        <v>1</v>
      </c>
      <c r="G73" s="21">
        <v>13500</v>
      </c>
      <c r="H73" s="18">
        <v>1</v>
      </c>
      <c r="I73" s="21">
        <v>13500</v>
      </c>
      <c r="J73" s="47"/>
      <c r="K73" s="47"/>
      <c r="L73" s="47"/>
      <c r="M73" s="47"/>
    </row>
    <row r="74" spans="1:13" x14ac:dyDescent="0.25">
      <c r="A74" s="18">
        <v>6</v>
      </c>
      <c r="B74" s="19" t="s">
        <v>22</v>
      </c>
      <c r="C74" s="20"/>
      <c r="D74" s="18" t="s">
        <v>18</v>
      </c>
      <c r="E74" s="21">
        <v>15000</v>
      </c>
      <c r="F74" s="18">
        <v>1</v>
      </c>
      <c r="G74" s="21">
        <v>15000</v>
      </c>
      <c r="H74" s="18">
        <v>1</v>
      </c>
      <c r="I74" s="21">
        <v>15000</v>
      </c>
      <c r="J74" s="47"/>
      <c r="K74" s="47"/>
      <c r="L74" s="47"/>
      <c r="M74" s="47"/>
    </row>
    <row r="75" spans="1:13" x14ac:dyDescent="0.25">
      <c r="A75" s="18">
        <v>7</v>
      </c>
      <c r="B75" s="19" t="s">
        <v>23</v>
      </c>
      <c r="C75" s="20"/>
      <c r="D75" s="18" t="s">
        <v>18</v>
      </c>
      <c r="E75" s="21">
        <v>3500</v>
      </c>
      <c r="F75" s="18">
        <v>1</v>
      </c>
      <c r="G75" s="21">
        <v>3500</v>
      </c>
      <c r="H75" s="18">
        <v>1</v>
      </c>
      <c r="I75" s="21">
        <v>3500</v>
      </c>
      <c r="J75" s="47"/>
      <c r="K75" s="47"/>
      <c r="L75" s="47"/>
      <c r="M75" s="47"/>
    </row>
    <row r="76" spans="1:13" x14ac:dyDescent="0.25">
      <c r="A76" s="18">
        <v>8</v>
      </c>
      <c r="B76" s="19" t="s">
        <v>24</v>
      </c>
      <c r="C76" s="20"/>
      <c r="D76" s="18" t="s">
        <v>18</v>
      </c>
      <c r="E76" s="21">
        <v>6965</v>
      </c>
      <c r="F76" s="18">
        <v>1</v>
      </c>
      <c r="G76" s="21">
        <v>6965</v>
      </c>
      <c r="H76" s="18">
        <v>1</v>
      </c>
      <c r="I76" s="21">
        <v>6965</v>
      </c>
      <c r="J76" s="47"/>
      <c r="K76" s="47"/>
      <c r="L76" s="47"/>
      <c r="M76" s="47"/>
    </row>
    <row r="77" spans="1:13" x14ac:dyDescent="0.25">
      <c r="A77" s="18">
        <v>9</v>
      </c>
      <c r="B77" s="19" t="s">
        <v>25</v>
      </c>
      <c r="C77" s="20"/>
      <c r="D77" s="18" t="s">
        <v>18</v>
      </c>
      <c r="E77" s="21">
        <v>28000</v>
      </c>
      <c r="F77" s="18">
        <v>2</v>
      </c>
      <c r="G77" s="21">
        <v>28000</v>
      </c>
      <c r="H77" s="18">
        <v>2</v>
      </c>
      <c r="I77" s="21">
        <v>28000</v>
      </c>
      <c r="J77" s="47"/>
      <c r="K77" s="47"/>
      <c r="L77" s="47"/>
      <c r="M77" s="47"/>
    </row>
    <row r="78" spans="1:13" x14ac:dyDescent="0.25">
      <c r="A78" s="18">
        <v>10</v>
      </c>
      <c r="B78" s="19" t="s">
        <v>26</v>
      </c>
      <c r="C78" s="20"/>
      <c r="D78" s="18" t="s">
        <v>18</v>
      </c>
      <c r="E78" s="21">
        <v>30000</v>
      </c>
      <c r="F78" s="18">
        <v>1</v>
      </c>
      <c r="G78" s="21">
        <f>F78*E78</f>
        <v>30000</v>
      </c>
      <c r="H78" s="18">
        <v>1</v>
      </c>
      <c r="I78" s="21">
        <f>H78*G78</f>
        <v>30000</v>
      </c>
      <c r="J78" s="47"/>
      <c r="K78" s="47"/>
      <c r="L78" s="47"/>
      <c r="M78" s="47"/>
    </row>
    <row r="79" spans="1:13" x14ac:dyDescent="0.25">
      <c r="A79" s="18">
        <v>11</v>
      </c>
      <c r="B79" s="19" t="s">
        <v>28</v>
      </c>
      <c r="C79" s="20"/>
      <c r="D79" s="18" t="s">
        <v>18</v>
      </c>
      <c r="E79" s="21">
        <v>3000</v>
      </c>
      <c r="F79" s="18">
        <v>1</v>
      </c>
      <c r="G79" s="21">
        <v>3000</v>
      </c>
      <c r="H79" s="18">
        <v>1</v>
      </c>
      <c r="I79" s="21">
        <v>3000</v>
      </c>
      <c r="J79" s="47"/>
      <c r="K79" s="47"/>
      <c r="L79" s="47"/>
      <c r="M79" s="47"/>
    </row>
    <row r="80" spans="1:13" x14ac:dyDescent="0.25">
      <c r="A80" s="18">
        <v>12</v>
      </c>
      <c r="B80" s="19" t="s">
        <v>72</v>
      </c>
      <c r="C80" s="20"/>
      <c r="D80" s="18" t="s">
        <v>18</v>
      </c>
      <c r="E80" s="21">
        <v>98000</v>
      </c>
      <c r="F80" s="18">
        <v>1</v>
      </c>
      <c r="G80" s="21">
        <v>98000</v>
      </c>
      <c r="H80" s="18">
        <v>1</v>
      </c>
      <c r="I80" s="21">
        <v>98000</v>
      </c>
      <c r="J80" s="47"/>
      <c r="K80" s="47"/>
      <c r="L80" s="47"/>
      <c r="M80" s="47"/>
    </row>
    <row r="81" spans="1:13" x14ac:dyDescent="0.25">
      <c r="A81" s="23"/>
      <c r="B81" s="24" t="s">
        <v>29</v>
      </c>
      <c r="C81" s="25"/>
      <c r="D81" s="23"/>
      <c r="E81" s="26">
        <f>SUM(E69:E80)</f>
        <v>2290421</v>
      </c>
      <c r="F81" s="27"/>
      <c r="G81" s="26">
        <f>G80+G79+G78+G77+G76+G75+G74+G73+G72+G71+G70+G69</f>
        <v>2290421</v>
      </c>
      <c r="H81" s="27"/>
      <c r="I81" s="26">
        <f>I80+I79+I78+I77+I76+I75+I74+I73+I72+I71+I70+I69</f>
        <v>2290421</v>
      </c>
      <c r="J81" s="47"/>
      <c r="K81" s="47"/>
      <c r="L81" s="47"/>
      <c r="M81" s="47"/>
    </row>
    <row r="82" spans="1:13" x14ac:dyDescent="0.25">
      <c r="A82" s="8">
        <v>1</v>
      </c>
      <c r="B82" s="6" t="s">
        <v>30</v>
      </c>
      <c r="C82" s="7"/>
      <c r="D82" s="8" t="s">
        <v>18</v>
      </c>
      <c r="E82" s="17">
        <v>139.77000000000001</v>
      </c>
      <c r="F82" s="8">
        <v>2</v>
      </c>
      <c r="G82" s="17">
        <v>139.77000000000001</v>
      </c>
      <c r="H82" s="8">
        <v>2</v>
      </c>
      <c r="I82" s="8">
        <f>H82*G82</f>
        <v>279.54000000000002</v>
      </c>
      <c r="J82" s="47"/>
      <c r="K82" s="80">
        <v>0</v>
      </c>
      <c r="L82" s="47"/>
      <c r="M82" s="80">
        <v>0</v>
      </c>
    </row>
    <row r="83" spans="1:13" x14ac:dyDescent="0.25">
      <c r="A83" s="8">
        <v>2</v>
      </c>
      <c r="B83" s="6" t="s">
        <v>31</v>
      </c>
      <c r="C83" s="7"/>
      <c r="D83" s="8" t="s">
        <v>18</v>
      </c>
      <c r="E83" s="17">
        <v>5778</v>
      </c>
      <c r="F83" s="8">
        <v>2</v>
      </c>
      <c r="G83" s="17">
        <v>5778</v>
      </c>
      <c r="H83" s="8">
        <v>2</v>
      </c>
      <c r="I83" s="8">
        <f>H83*G83</f>
        <v>11556</v>
      </c>
      <c r="J83" s="32"/>
      <c r="K83" s="32"/>
      <c r="L83" s="32"/>
      <c r="M83" s="32"/>
    </row>
    <row r="84" spans="1:13" x14ac:dyDescent="0.25">
      <c r="A84" s="8">
        <v>3</v>
      </c>
      <c r="B84" s="6" t="s">
        <v>32</v>
      </c>
      <c r="C84" s="7"/>
      <c r="D84" s="8" t="s">
        <v>18</v>
      </c>
      <c r="E84" s="8">
        <v>120</v>
      </c>
      <c r="F84" s="8">
        <v>1</v>
      </c>
      <c r="G84" s="8">
        <v>120</v>
      </c>
      <c r="H84" s="8">
        <v>1</v>
      </c>
      <c r="I84" s="8">
        <f>H84*G84</f>
        <v>120</v>
      </c>
      <c r="J84" s="32"/>
      <c r="K84" s="32"/>
      <c r="L84" s="32"/>
      <c r="M84" s="32"/>
    </row>
    <row r="85" spans="1:13" x14ac:dyDescent="0.25">
      <c r="A85" s="8">
        <v>4</v>
      </c>
      <c r="B85" s="6" t="s">
        <v>33</v>
      </c>
      <c r="C85" s="7"/>
      <c r="D85" s="8" t="s">
        <v>18</v>
      </c>
      <c r="E85" s="17">
        <v>205</v>
      </c>
      <c r="F85" s="8">
        <v>60</v>
      </c>
      <c r="G85" s="17">
        <v>205</v>
      </c>
      <c r="H85" s="8">
        <v>60</v>
      </c>
      <c r="I85" s="8">
        <f>G85*F85</f>
        <v>12300</v>
      </c>
      <c r="J85" s="32"/>
      <c r="K85" s="32"/>
      <c r="L85" s="32"/>
      <c r="M85" s="32"/>
    </row>
    <row r="86" spans="1:13" x14ac:dyDescent="0.25">
      <c r="A86" s="8">
        <v>5</v>
      </c>
      <c r="B86" s="6" t="s">
        <v>34</v>
      </c>
      <c r="C86" s="7"/>
      <c r="D86" s="8" t="s">
        <v>18</v>
      </c>
      <c r="E86" s="17">
        <v>113.75</v>
      </c>
      <c r="F86" s="8">
        <v>1</v>
      </c>
      <c r="G86" s="17">
        <v>113.75</v>
      </c>
      <c r="H86" s="8">
        <v>1</v>
      </c>
      <c r="I86" s="8">
        <f t="shared" ref="I86:I100" si="2">H86*G86</f>
        <v>113.75</v>
      </c>
      <c r="J86" s="32"/>
      <c r="K86" s="32"/>
      <c r="L86" s="32"/>
      <c r="M86" s="32"/>
    </row>
    <row r="87" spans="1:13" x14ac:dyDescent="0.25">
      <c r="A87" s="8">
        <v>6</v>
      </c>
      <c r="B87" s="6" t="s">
        <v>35</v>
      </c>
      <c r="C87" s="7"/>
      <c r="D87" s="8" t="s">
        <v>18</v>
      </c>
      <c r="E87" s="17">
        <v>112.5</v>
      </c>
      <c r="F87" s="8">
        <v>10</v>
      </c>
      <c r="G87" s="17">
        <v>112.5</v>
      </c>
      <c r="H87" s="8">
        <v>10</v>
      </c>
      <c r="I87" s="8">
        <f t="shared" si="2"/>
        <v>1125</v>
      </c>
      <c r="J87" s="32"/>
      <c r="K87" s="32"/>
      <c r="L87" s="32"/>
      <c r="M87" s="32"/>
    </row>
    <row r="88" spans="1:13" x14ac:dyDescent="0.25">
      <c r="A88" s="8">
        <v>7</v>
      </c>
      <c r="B88" s="6" t="s">
        <v>36</v>
      </c>
      <c r="C88" s="7"/>
      <c r="D88" s="8" t="s">
        <v>18</v>
      </c>
      <c r="E88" s="17">
        <v>24</v>
      </c>
      <c r="F88" s="8">
        <v>149</v>
      </c>
      <c r="G88" s="17">
        <v>24</v>
      </c>
      <c r="H88" s="8">
        <v>129</v>
      </c>
      <c r="I88" s="8">
        <v>3096</v>
      </c>
      <c r="J88" s="32"/>
      <c r="K88" s="32"/>
      <c r="L88" s="32"/>
      <c r="M88" s="32"/>
    </row>
    <row r="89" spans="1:13" x14ac:dyDescent="0.25">
      <c r="A89" s="8">
        <v>8</v>
      </c>
      <c r="B89" s="6" t="s">
        <v>37</v>
      </c>
      <c r="C89" s="7"/>
      <c r="D89" s="8" t="s">
        <v>16</v>
      </c>
      <c r="E89" s="17">
        <v>2976</v>
      </c>
      <c r="F89" s="8">
        <v>1</v>
      </c>
      <c r="G89" s="17">
        <v>2976</v>
      </c>
      <c r="H89" s="8">
        <v>1</v>
      </c>
      <c r="I89" s="8">
        <f t="shared" si="2"/>
        <v>2976</v>
      </c>
      <c r="J89" s="32"/>
      <c r="K89" s="32"/>
      <c r="L89" s="32"/>
      <c r="M89" s="32"/>
    </row>
    <row r="90" spans="1:13" x14ac:dyDescent="0.25">
      <c r="A90" s="8">
        <v>9</v>
      </c>
      <c r="B90" s="6" t="s">
        <v>38</v>
      </c>
      <c r="C90" s="7"/>
      <c r="D90" s="8" t="s">
        <v>18</v>
      </c>
      <c r="E90" s="17">
        <v>2452</v>
      </c>
      <c r="F90" s="8">
        <v>14</v>
      </c>
      <c r="G90" s="17">
        <v>2452</v>
      </c>
      <c r="H90" s="8">
        <v>14</v>
      </c>
      <c r="I90" s="8">
        <f t="shared" si="2"/>
        <v>34328</v>
      </c>
      <c r="J90" s="32"/>
      <c r="K90" s="32"/>
      <c r="L90" s="32"/>
      <c r="M90" s="32"/>
    </row>
    <row r="91" spans="1:13" x14ac:dyDescent="0.25">
      <c r="A91" s="8">
        <v>10</v>
      </c>
      <c r="B91" s="6" t="s">
        <v>38</v>
      </c>
      <c r="C91" s="7"/>
      <c r="D91" s="8" t="s">
        <v>18</v>
      </c>
      <c r="E91" s="17">
        <v>440</v>
      </c>
      <c r="F91" s="8">
        <v>1</v>
      </c>
      <c r="G91" s="17">
        <v>440</v>
      </c>
      <c r="H91" s="8">
        <v>1</v>
      </c>
      <c r="I91" s="8">
        <f t="shared" si="2"/>
        <v>440</v>
      </c>
      <c r="J91" s="32"/>
      <c r="K91" s="32"/>
      <c r="L91" s="32"/>
      <c r="M91" s="32"/>
    </row>
    <row r="92" spans="1:13" x14ac:dyDescent="0.25">
      <c r="A92" s="8">
        <v>11</v>
      </c>
      <c r="B92" s="6" t="s">
        <v>39</v>
      </c>
      <c r="C92" s="7"/>
      <c r="D92" s="8" t="s">
        <v>16</v>
      </c>
      <c r="E92" s="17">
        <v>11</v>
      </c>
      <c r="F92" s="8">
        <v>12</v>
      </c>
      <c r="G92" s="17">
        <v>11</v>
      </c>
      <c r="H92" s="8">
        <v>12</v>
      </c>
      <c r="I92" s="8">
        <f t="shared" si="2"/>
        <v>132</v>
      </c>
      <c r="J92" s="32"/>
      <c r="K92" s="32"/>
      <c r="L92" s="32"/>
      <c r="M92" s="32"/>
    </row>
    <row r="93" spans="1:13" x14ac:dyDescent="0.25">
      <c r="A93" s="8">
        <v>12</v>
      </c>
      <c r="B93" s="6" t="s">
        <v>39</v>
      </c>
      <c r="C93" s="7"/>
      <c r="D93" s="8" t="s">
        <v>16</v>
      </c>
      <c r="E93" s="17">
        <v>75</v>
      </c>
      <c r="F93" s="8">
        <v>11</v>
      </c>
      <c r="G93" s="17">
        <v>75</v>
      </c>
      <c r="H93" s="8">
        <v>11</v>
      </c>
      <c r="I93" s="8">
        <f t="shared" si="2"/>
        <v>825</v>
      </c>
      <c r="J93" s="32"/>
      <c r="K93" s="32"/>
      <c r="L93" s="32"/>
      <c r="M93" s="32"/>
    </row>
    <row r="94" spans="1:13" x14ac:dyDescent="0.25">
      <c r="A94" s="8">
        <v>13</v>
      </c>
      <c r="B94" s="6" t="s">
        <v>40</v>
      </c>
      <c r="C94" s="7"/>
      <c r="D94" s="8" t="s">
        <v>18</v>
      </c>
      <c r="E94" s="17">
        <v>80</v>
      </c>
      <c r="F94" s="8">
        <v>0</v>
      </c>
      <c r="G94" s="17">
        <v>80</v>
      </c>
      <c r="H94" s="8">
        <v>0</v>
      </c>
      <c r="I94" s="8">
        <f t="shared" si="2"/>
        <v>0</v>
      </c>
      <c r="J94" s="32"/>
      <c r="K94" s="32"/>
      <c r="L94" s="32"/>
      <c r="M94" s="32"/>
    </row>
    <row r="95" spans="1:13" x14ac:dyDescent="0.25">
      <c r="A95" s="8">
        <v>14</v>
      </c>
      <c r="B95" s="6" t="s">
        <v>41</v>
      </c>
      <c r="C95" s="7"/>
      <c r="D95" s="8" t="s">
        <v>18</v>
      </c>
      <c r="E95" s="17">
        <v>75</v>
      </c>
      <c r="F95" s="8">
        <v>1</v>
      </c>
      <c r="G95" s="17">
        <v>75</v>
      </c>
      <c r="H95" s="8">
        <v>1</v>
      </c>
      <c r="I95" s="8">
        <f t="shared" si="2"/>
        <v>75</v>
      </c>
      <c r="J95" s="32"/>
      <c r="K95" s="32"/>
      <c r="L95" s="32"/>
      <c r="M95" s="32"/>
    </row>
    <row r="96" spans="1:13" x14ac:dyDescent="0.25">
      <c r="A96" s="8">
        <v>15</v>
      </c>
      <c r="B96" s="6" t="s">
        <v>42</v>
      </c>
      <c r="C96" s="7"/>
      <c r="D96" s="8" t="s">
        <v>18</v>
      </c>
      <c r="E96" s="17">
        <v>80</v>
      </c>
      <c r="F96" s="8">
        <v>2</v>
      </c>
      <c r="G96" s="17">
        <v>80</v>
      </c>
      <c r="H96" s="8">
        <v>2</v>
      </c>
      <c r="I96" s="8">
        <f t="shared" si="2"/>
        <v>160</v>
      </c>
      <c r="J96" s="32"/>
      <c r="K96" s="32"/>
      <c r="L96" s="32"/>
      <c r="M96" s="32"/>
    </row>
    <row r="97" spans="1:13" x14ac:dyDescent="0.25">
      <c r="A97" s="8">
        <v>16</v>
      </c>
      <c r="B97" s="6" t="s">
        <v>43</v>
      </c>
      <c r="C97" s="7"/>
      <c r="D97" s="8" t="s">
        <v>18</v>
      </c>
      <c r="E97" s="17">
        <v>560</v>
      </c>
      <c r="F97" s="8">
        <v>20</v>
      </c>
      <c r="G97" s="17">
        <v>560</v>
      </c>
      <c r="H97" s="8">
        <v>20</v>
      </c>
      <c r="I97" s="8">
        <f t="shared" si="2"/>
        <v>11200</v>
      </c>
      <c r="J97" s="32"/>
      <c r="K97" s="32"/>
      <c r="L97" s="32"/>
      <c r="M97" s="32"/>
    </row>
    <row r="98" spans="1:13" x14ac:dyDescent="0.25">
      <c r="A98" s="8">
        <v>17</v>
      </c>
      <c r="B98" s="6" t="s">
        <v>44</v>
      </c>
      <c r="C98" s="7"/>
      <c r="D98" s="8" t="s">
        <v>18</v>
      </c>
      <c r="E98" s="17">
        <v>700</v>
      </c>
      <c r="F98" s="8">
        <v>82</v>
      </c>
      <c r="G98" s="17">
        <v>700</v>
      </c>
      <c r="H98" s="8">
        <v>82</v>
      </c>
      <c r="I98" s="8">
        <f t="shared" si="2"/>
        <v>57400</v>
      </c>
      <c r="J98" s="32"/>
      <c r="K98" s="32"/>
      <c r="L98" s="32"/>
      <c r="M98" s="32"/>
    </row>
    <row r="99" spans="1:13" x14ac:dyDescent="0.25">
      <c r="A99" s="1">
        <v>18</v>
      </c>
      <c r="B99" s="4" t="s">
        <v>45</v>
      </c>
      <c r="C99" s="3"/>
      <c r="D99" s="8" t="s">
        <v>18</v>
      </c>
      <c r="E99" s="28">
        <v>900</v>
      </c>
      <c r="F99" s="1">
        <v>3</v>
      </c>
      <c r="G99" s="28">
        <v>900</v>
      </c>
      <c r="H99" s="1">
        <v>3</v>
      </c>
      <c r="I99" s="8">
        <f t="shared" si="2"/>
        <v>2700</v>
      </c>
      <c r="J99" s="32"/>
      <c r="K99" s="32"/>
      <c r="L99" s="32"/>
      <c r="M99" s="32"/>
    </row>
    <row r="100" spans="1:13" x14ac:dyDescent="0.25">
      <c r="A100" s="1">
        <v>19</v>
      </c>
      <c r="B100" s="4" t="s">
        <v>46</v>
      </c>
      <c r="C100" s="3"/>
      <c r="D100" s="8" t="s">
        <v>18</v>
      </c>
      <c r="E100" s="28">
        <v>3000</v>
      </c>
      <c r="F100" s="1">
        <v>3</v>
      </c>
      <c r="G100" s="28">
        <v>3000</v>
      </c>
      <c r="H100" s="1">
        <v>2</v>
      </c>
      <c r="I100" s="8">
        <f t="shared" si="2"/>
        <v>6000</v>
      </c>
      <c r="J100" s="42"/>
      <c r="K100" s="42"/>
      <c r="L100" s="42"/>
      <c r="M100" s="42"/>
    </row>
    <row r="101" spans="1:13" x14ac:dyDescent="0.25">
      <c r="A101" s="1">
        <v>20</v>
      </c>
      <c r="B101" s="4" t="s">
        <v>36</v>
      </c>
      <c r="C101" s="3"/>
      <c r="D101" s="8" t="s">
        <v>18</v>
      </c>
      <c r="E101" s="28">
        <v>350</v>
      </c>
      <c r="F101" s="1">
        <v>82</v>
      </c>
      <c r="G101" s="28">
        <v>350</v>
      </c>
      <c r="H101" s="1">
        <v>62</v>
      </c>
      <c r="I101" s="8">
        <v>21700</v>
      </c>
      <c r="J101" s="42"/>
      <c r="K101" s="42"/>
      <c r="L101" s="42"/>
      <c r="M101" s="42"/>
    </row>
    <row r="102" spans="1:13" x14ac:dyDescent="0.25">
      <c r="A102" s="1">
        <v>21</v>
      </c>
      <c r="B102" s="4" t="s">
        <v>47</v>
      </c>
      <c r="C102" s="3"/>
      <c r="D102" s="8" t="s">
        <v>18</v>
      </c>
      <c r="E102" s="28">
        <v>1500</v>
      </c>
      <c r="F102" s="1">
        <v>3</v>
      </c>
      <c r="G102" s="28">
        <v>1500</v>
      </c>
      <c r="H102" s="1">
        <v>3</v>
      </c>
      <c r="I102" s="8">
        <f t="shared" ref="I102:I108" si="3">H102*G102</f>
        <v>4500</v>
      </c>
      <c r="J102" s="42"/>
      <c r="K102" s="42"/>
      <c r="L102" s="42"/>
      <c r="M102" s="42"/>
    </row>
    <row r="103" spans="1:13" x14ac:dyDescent="0.25">
      <c r="A103" s="1">
        <v>22</v>
      </c>
      <c r="B103" s="4" t="s">
        <v>45</v>
      </c>
      <c r="C103" s="3"/>
      <c r="D103" s="8" t="s">
        <v>18</v>
      </c>
      <c r="E103" s="28">
        <v>700</v>
      </c>
      <c r="F103" s="1">
        <v>3</v>
      </c>
      <c r="G103" s="28">
        <v>700</v>
      </c>
      <c r="H103" s="1">
        <v>2</v>
      </c>
      <c r="I103" s="8">
        <f t="shared" si="3"/>
        <v>1400</v>
      </c>
      <c r="J103" s="42"/>
      <c r="K103" s="42"/>
      <c r="L103" s="42"/>
      <c r="M103" s="42"/>
    </row>
    <row r="104" spans="1:13" x14ac:dyDescent="0.25">
      <c r="A104" s="1">
        <v>23</v>
      </c>
      <c r="B104" s="4" t="s">
        <v>48</v>
      </c>
      <c r="C104" s="3"/>
      <c r="D104" s="1" t="s">
        <v>17</v>
      </c>
      <c r="E104" s="28">
        <v>8000</v>
      </c>
      <c r="F104" s="1">
        <v>3</v>
      </c>
      <c r="G104" s="28">
        <v>8000</v>
      </c>
      <c r="H104" s="1">
        <v>3</v>
      </c>
      <c r="I104" s="8">
        <f t="shared" si="3"/>
        <v>24000</v>
      </c>
      <c r="J104" s="42"/>
      <c r="K104" s="42"/>
      <c r="L104" s="42"/>
      <c r="M104" s="42"/>
    </row>
    <row r="105" spans="1:13" x14ac:dyDescent="0.25">
      <c r="A105" s="1">
        <v>24</v>
      </c>
      <c r="B105" s="4" t="s">
        <v>49</v>
      </c>
      <c r="C105" s="3"/>
      <c r="D105" s="1" t="s">
        <v>18</v>
      </c>
      <c r="E105" s="28">
        <v>7000</v>
      </c>
      <c r="F105" s="1">
        <v>1</v>
      </c>
      <c r="G105" s="28">
        <v>7000</v>
      </c>
      <c r="H105" s="1">
        <v>1</v>
      </c>
      <c r="I105" s="8">
        <f t="shared" si="3"/>
        <v>7000</v>
      </c>
      <c r="J105" s="42"/>
      <c r="K105" s="42"/>
      <c r="L105" s="42"/>
      <c r="M105" s="42"/>
    </row>
    <row r="106" spans="1:13" x14ac:dyDescent="0.25">
      <c r="A106" s="1">
        <v>25</v>
      </c>
      <c r="B106" s="4" t="s">
        <v>52</v>
      </c>
      <c r="C106" s="3"/>
      <c r="D106" s="1" t="s">
        <v>18</v>
      </c>
      <c r="E106" s="28">
        <v>2000</v>
      </c>
      <c r="F106" s="1">
        <v>1</v>
      </c>
      <c r="G106" s="28">
        <v>2000</v>
      </c>
      <c r="H106" s="1">
        <v>1</v>
      </c>
      <c r="I106" s="8">
        <f t="shared" si="3"/>
        <v>2000</v>
      </c>
      <c r="J106" s="42"/>
      <c r="K106" s="42"/>
      <c r="L106" s="42"/>
      <c r="M106" s="42"/>
    </row>
    <row r="107" spans="1:13" x14ac:dyDescent="0.25">
      <c r="A107" s="1">
        <v>26</v>
      </c>
      <c r="B107" s="4" t="s">
        <v>50</v>
      </c>
      <c r="C107" s="3"/>
      <c r="D107" s="1" t="s">
        <v>17</v>
      </c>
      <c r="E107" s="28">
        <v>25000</v>
      </c>
      <c r="F107" s="1">
        <v>1</v>
      </c>
      <c r="G107" s="28">
        <v>25000</v>
      </c>
      <c r="H107" s="1">
        <v>1</v>
      </c>
      <c r="I107" s="8">
        <f t="shared" si="3"/>
        <v>25000</v>
      </c>
      <c r="J107" s="42"/>
      <c r="K107" s="42"/>
      <c r="L107" s="42"/>
      <c r="M107" s="42"/>
    </row>
    <row r="108" spans="1:13" x14ac:dyDescent="0.25">
      <c r="A108" s="1">
        <v>27</v>
      </c>
      <c r="B108" s="4" t="s">
        <v>42</v>
      </c>
      <c r="C108" s="3"/>
      <c r="D108" s="1" t="s">
        <v>18</v>
      </c>
      <c r="E108" s="28">
        <v>100</v>
      </c>
      <c r="F108" s="1">
        <v>1</v>
      </c>
      <c r="G108" s="28">
        <v>100</v>
      </c>
      <c r="H108" s="1">
        <v>1</v>
      </c>
      <c r="I108" s="8">
        <f t="shared" si="3"/>
        <v>100</v>
      </c>
      <c r="J108" s="42"/>
      <c r="K108" s="42"/>
      <c r="L108" s="42"/>
      <c r="M108" s="42"/>
    </row>
    <row r="109" spans="1:13" x14ac:dyDescent="0.25">
      <c r="A109" s="1">
        <v>28</v>
      </c>
      <c r="B109" s="4" t="s">
        <v>51</v>
      </c>
      <c r="C109" s="3"/>
      <c r="D109" s="1" t="s">
        <v>53</v>
      </c>
      <c r="E109" s="28">
        <v>100</v>
      </c>
      <c r="F109" s="1">
        <v>5</v>
      </c>
      <c r="G109" s="28">
        <v>500</v>
      </c>
      <c r="H109" s="1">
        <v>1</v>
      </c>
      <c r="I109" s="8">
        <v>100</v>
      </c>
      <c r="J109" s="42"/>
      <c r="K109" s="42"/>
      <c r="L109" s="42"/>
      <c r="M109" s="42"/>
    </row>
    <row r="110" spans="1:13" x14ac:dyDescent="0.25">
      <c r="A110" s="1"/>
      <c r="B110" s="4"/>
      <c r="C110" s="38" t="s">
        <v>54</v>
      </c>
      <c r="D110" s="36"/>
      <c r="E110" s="37">
        <f>SUM(E82:E109)</f>
        <v>62592.020000000004</v>
      </c>
      <c r="F110" s="36"/>
      <c r="G110" s="37">
        <f>SUM(G82:G109)</f>
        <v>62992.020000000004</v>
      </c>
      <c r="H110" s="36"/>
      <c r="I110" s="37">
        <v>2559171</v>
      </c>
      <c r="J110" s="42"/>
      <c r="K110" s="42"/>
      <c r="L110" s="42"/>
      <c r="M110" s="42"/>
    </row>
    <row r="111" spans="1:13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72" t="s">
        <v>71</v>
      </c>
      <c r="D112" s="72"/>
      <c r="E112" s="72"/>
      <c r="F112" s="72"/>
      <c r="G112" s="39"/>
      <c r="H112" s="39"/>
      <c r="I112" s="39"/>
      <c r="J112" s="83"/>
      <c r="K112" s="5"/>
      <c r="L112" s="5"/>
      <c r="M112" s="5"/>
    </row>
    <row r="113" spans="1:13" x14ac:dyDescent="0.25">
      <c r="A113" s="5"/>
      <c r="B113" s="5"/>
      <c r="C113" s="40" t="s">
        <v>74</v>
      </c>
      <c r="D113" s="39"/>
      <c r="E113" s="39"/>
      <c r="F113" s="39"/>
      <c r="G113" s="39"/>
      <c r="H113" s="39"/>
      <c r="I113" s="39"/>
      <c r="J113" s="39"/>
      <c r="K113" s="5"/>
      <c r="L113" s="5"/>
      <c r="M113" s="5"/>
    </row>
    <row r="114" spans="1:13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B116" s="5"/>
    </row>
    <row r="117" spans="1:13" x14ac:dyDescent="0.25">
      <c r="B117" s="5"/>
    </row>
    <row r="118" spans="1:13" x14ac:dyDescent="0.25">
      <c r="B118" s="5"/>
    </row>
    <row r="119" spans="1:13" x14ac:dyDescent="0.25">
      <c r="B119" s="5"/>
    </row>
    <row r="120" spans="1:13" x14ac:dyDescent="0.25">
      <c r="B120" s="5"/>
    </row>
    <row r="121" spans="1:13" x14ac:dyDescent="0.25">
      <c r="B121" s="5"/>
    </row>
    <row r="122" spans="1:13" x14ac:dyDescent="0.25">
      <c r="B122" s="5"/>
    </row>
    <row r="123" spans="1:13" x14ac:dyDescent="0.25">
      <c r="B123" s="5"/>
    </row>
    <row r="124" spans="1:13" x14ac:dyDescent="0.25">
      <c r="B124" s="5"/>
    </row>
    <row r="125" spans="1:13" x14ac:dyDescent="0.25">
      <c r="B125" s="5"/>
    </row>
    <row r="126" spans="1:13" x14ac:dyDescent="0.25">
      <c r="B126" s="5"/>
    </row>
    <row r="127" spans="1:13" x14ac:dyDescent="0.25">
      <c r="B127" s="5"/>
    </row>
    <row r="128" spans="1:13" x14ac:dyDescent="0.25">
      <c r="B128" s="5"/>
    </row>
    <row r="129" spans="2:2" x14ac:dyDescent="0.25">
      <c r="B129" s="5"/>
    </row>
    <row r="130" spans="2:2" x14ac:dyDescent="0.25">
      <c r="B130" s="5"/>
    </row>
    <row r="131" spans="2:2" x14ac:dyDescent="0.25">
      <c r="B131" s="5"/>
    </row>
    <row r="132" spans="2:2" x14ac:dyDescent="0.25">
      <c r="B132" s="5"/>
    </row>
    <row r="133" spans="2:2" x14ac:dyDescent="0.25">
      <c r="B133" s="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35" workbookViewId="0">
      <selection sqref="A1:H64"/>
    </sheetView>
  </sheetViews>
  <sheetFormatPr defaultRowHeight="15" x14ac:dyDescent="0.25"/>
  <cols>
    <col min="1" max="2" width="6.28515625" customWidth="1"/>
    <col min="3" max="3" width="15.140625" customWidth="1"/>
    <col min="4" max="4" width="8.42578125" customWidth="1"/>
    <col min="5" max="5" width="13.7109375" customWidth="1"/>
    <col min="6" max="6" width="11.28515625" customWidth="1"/>
    <col min="7" max="7" width="18.140625" customWidth="1"/>
    <col min="8" max="13" width="6.28515625" customWidth="1"/>
  </cols>
  <sheetData>
    <row r="1" spans="1:9" ht="12" customHeight="1" x14ac:dyDescent="0.25">
      <c r="A1" s="39"/>
      <c r="B1" s="39" t="s">
        <v>55</v>
      </c>
      <c r="C1" s="39"/>
      <c r="D1" s="39"/>
      <c r="E1" s="39"/>
      <c r="F1" s="39"/>
      <c r="G1" s="39"/>
      <c r="H1" s="39"/>
      <c r="I1" s="39"/>
    </row>
    <row r="2" spans="1:9" ht="12" customHeight="1" x14ac:dyDescent="0.25">
      <c r="A2" s="39" t="s">
        <v>56</v>
      </c>
      <c r="B2" s="39"/>
      <c r="C2" s="39"/>
      <c r="D2" s="39"/>
      <c r="E2" s="39"/>
      <c r="F2" s="39"/>
      <c r="G2" s="39"/>
      <c r="H2" s="39"/>
      <c r="I2" s="39"/>
    </row>
    <row r="3" spans="1:9" ht="12" customHeight="1" x14ac:dyDescent="0.25">
      <c r="A3" s="39" t="s">
        <v>57</v>
      </c>
      <c r="B3" s="39"/>
      <c r="C3" s="39"/>
      <c r="D3" s="39"/>
      <c r="E3" s="39"/>
      <c r="F3" s="39"/>
      <c r="G3" s="39"/>
      <c r="H3" s="39"/>
      <c r="I3" s="39"/>
    </row>
    <row r="4" spans="1:9" ht="12" customHeight="1" x14ac:dyDescent="0.25">
      <c r="A4" s="39" t="s">
        <v>82</v>
      </c>
      <c r="B4" s="39"/>
      <c r="C4" s="39"/>
      <c r="D4" s="39"/>
      <c r="E4" s="39"/>
      <c r="F4" s="39"/>
      <c r="G4" s="39"/>
      <c r="H4" s="39"/>
      <c r="I4" s="39"/>
    </row>
    <row r="5" spans="1:9" ht="12" customHeight="1" x14ac:dyDescent="0.25">
      <c r="A5" s="40" t="s">
        <v>75</v>
      </c>
      <c r="B5" s="39"/>
      <c r="C5" s="39"/>
      <c r="D5" s="39"/>
      <c r="E5" s="39"/>
      <c r="F5" s="39"/>
      <c r="G5" s="39"/>
      <c r="H5" s="39"/>
      <c r="I5" s="39"/>
    </row>
    <row r="6" spans="1:9" ht="12" customHeight="1" x14ac:dyDescent="0.25">
      <c r="A6" s="40" t="s">
        <v>58</v>
      </c>
      <c r="B6" s="39"/>
      <c r="C6" s="39"/>
      <c r="D6" s="39"/>
      <c r="E6" s="39"/>
      <c r="F6" s="39"/>
      <c r="G6" s="39"/>
      <c r="H6" s="39"/>
      <c r="I6" s="39"/>
    </row>
    <row r="7" spans="1:9" ht="12" customHeight="1" x14ac:dyDescent="0.25">
      <c r="A7" s="32" t="s">
        <v>2</v>
      </c>
      <c r="B7" s="33" t="s">
        <v>3</v>
      </c>
      <c r="C7" s="34"/>
      <c r="D7" s="32" t="s">
        <v>4</v>
      </c>
      <c r="E7" s="32" t="s">
        <v>5</v>
      </c>
      <c r="F7" s="33" t="s">
        <v>9</v>
      </c>
      <c r="G7" s="34"/>
      <c r="H7" s="5"/>
      <c r="I7" s="5"/>
    </row>
    <row r="8" spans="1:9" ht="12" customHeight="1" x14ac:dyDescent="0.25">
      <c r="A8" s="75"/>
      <c r="B8" s="76"/>
      <c r="C8" s="46"/>
      <c r="D8" s="75"/>
      <c r="E8" s="75"/>
      <c r="F8" s="10" t="s">
        <v>10</v>
      </c>
      <c r="G8" s="10" t="s">
        <v>11</v>
      </c>
      <c r="H8" s="5"/>
      <c r="I8" s="5"/>
    </row>
    <row r="9" spans="1:9" ht="12" customHeight="1" x14ac:dyDescent="0.25">
      <c r="A9" s="77"/>
      <c r="B9" s="78"/>
      <c r="C9" s="79"/>
      <c r="D9" s="77"/>
      <c r="E9" s="77"/>
      <c r="F9" s="9"/>
      <c r="G9" s="9"/>
      <c r="H9" s="5"/>
      <c r="I9" s="5"/>
    </row>
    <row r="10" spans="1:9" ht="12" customHeight="1" x14ac:dyDescent="0.25">
      <c r="A10" s="47">
        <v>1</v>
      </c>
      <c r="B10" s="41" t="s">
        <v>15</v>
      </c>
      <c r="C10" s="48"/>
      <c r="D10" s="47" t="s">
        <v>16</v>
      </c>
      <c r="E10" s="80">
        <v>1243562</v>
      </c>
      <c r="F10" s="47">
        <v>1</v>
      </c>
      <c r="G10" s="47">
        <v>1243562</v>
      </c>
      <c r="H10" s="5"/>
      <c r="I10" s="5"/>
    </row>
    <row r="11" spans="1:9" ht="12" customHeight="1" x14ac:dyDescent="0.25">
      <c r="A11" s="47">
        <v>2</v>
      </c>
      <c r="B11" s="41" t="s">
        <v>19</v>
      </c>
      <c r="C11" s="48"/>
      <c r="D11" s="47" t="s">
        <v>17</v>
      </c>
      <c r="E11" s="80">
        <v>810851</v>
      </c>
      <c r="F11" s="81">
        <v>1</v>
      </c>
      <c r="G11" s="80">
        <v>810851</v>
      </c>
      <c r="H11" s="5"/>
      <c r="I11" s="5"/>
    </row>
    <row r="12" spans="1:9" ht="12" customHeight="1" x14ac:dyDescent="0.25">
      <c r="A12" s="47">
        <v>3</v>
      </c>
      <c r="B12" s="41" t="s">
        <v>20</v>
      </c>
      <c r="C12" s="48"/>
      <c r="D12" s="47" t="s">
        <v>18</v>
      </c>
      <c r="E12" s="80">
        <v>8500</v>
      </c>
      <c r="F12" s="47">
        <v>1</v>
      </c>
      <c r="G12" s="80">
        <v>8500</v>
      </c>
      <c r="H12" s="5"/>
      <c r="I12" s="5"/>
    </row>
    <row r="13" spans="1:9" ht="12" customHeight="1" x14ac:dyDescent="0.25">
      <c r="A13" s="47">
        <v>4</v>
      </c>
      <c r="B13" s="41" t="s">
        <v>21</v>
      </c>
      <c r="C13" s="48"/>
      <c r="D13" s="47" t="s">
        <v>16</v>
      </c>
      <c r="E13" s="80">
        <v>29543</v>
      </c>
      <c r="F13" s="47">
        <v>2</v>
      </c>
      <c r="G13" s="80">
        <f>F13*E13</f>
        <v>59086</v>
      </c>
      <c r="H13" s="5"/>
      <c r="I13" s="5"/>
    </row>
    <row r="14" spans="1:9" ht="12" customHeight="1" x14ac:dyDescent="0.25">
      <c r="A14" s="47">
        <v>5</v>
      </c>
      <c r="B14" s="41" t="s">
        <v>21</v>
      </c>
      <c r="C14" s="48"/>
      <c r="D14" s="47" t="s">
        <v>18</v>
      </c>
      <c r="E14" s="80">
        <v>13500</v>
      </c>
      <c r="F14" s="47">
        <v>1</v>
      </c>
      <c r="G14" s="80">
        <v>13500</v>
      </c>
      <c r="H14" s="5"/>
      <c r="I14" s="5"/>
    </row>
    <row r="15" spans="1:9" ht="12" customHeight="1" x14ac:dyDescent="0.25">
      <c r="A15" s="47">
        <v>6</v>
      </c>
      <c r="B15" s="41" t="s">
        <v>22</v>
      </c>
      <c r="C15" s="48"/>
      <c r="D15" s="47" t="s">
        <v>18</v>
      </c>
      <c r="E15" s="80">
        <v>15000</v>
      </c>
      <c r="F15" s="47">
        <v>1</v>
      </c>
      <c r="G15" s="80">
        <v>15000</v>
      </c>
      <c r="H15" s="5"/>
      <c r="I15" s="5"/>
    </row>
    <row r="16" spans="1:9" ht="12" customHeight="1" x14ac:dyDescent="0.25">
      <c r="A16" s="47">
        <v>7</v>
      </c>
      <c r="B16" s="41" t="s">
        <v>23</v>
      </c>
      <c r="C16" s="48"/>
      <c r="D16" s="47" t="s">
        <v>18</v>
      </c>
      <c r="E16" s="80">
        <v>3500</v>
      </c>
      <c r="F16" s="47">
        <v>1</v>
      </c>
      <c r="G16" s="80">
        <v>3500</v>
      </c>
      <c r="H16" s="5"/>
      <c r="I16" s="5"/>
    </row>
    <row r="17" spans="1:9" ht="12" customHeight="1" x14ac:dyDescent="0.25">
      <c r="A17" s="47">
        <v>8</v>
      </c>
      <c r="B17" s="41" t="s">
        <v>24</v>
      </c>
      <c r="C17" s="48"/>
      <c r="D17" s="47" t="s">
        <v>18</v>
      </c>
      <c r="E17" s="80">
        <v>6965</v>
      </c>
      <c r="F17" s="47">
        <v>1</v>
      </c>
      <c r="G17" s="80">
        <v>6965</v>
      </c>
      <c r="H17" s="5"/>
      <c r="I17" s="5"/>
    </row>
    <row r="18" spans="1:9" ht="12" customHeight="1" x14ac:dyDescent="0.25">
      <c r="A18" s="47">
        <v>9</v>
      </c>
      <c r="B18" s="41" t="s">
        <v>25</v>
      </c>
      <c r="C18" s="48"/>
      <c r="D18" s="47" t="s">
        <v>18</v>
      </c>
      <c r="E18" s="80">
        <v>28000</v>
      </c>
      <c r="F18" s="47">
        <v>2</v>
      </c>
      <c r="G18" s="80">
        <v>56000</v>
      </c>
      <c r="H18" s="5"/>
      <c r="I18" s="5"/>
    </row>
    <row r="19" spans="1:9" ht="12" customHeight="1" x14ac:dyDescent="0.25">
      <c r="A19" s="47">
        <v>10</v>
      </c>
      <c r="B19" s="41" t="s">
        <v>26</v>
      </c>
      <c r="C19" s="48"/>
      <c r="D19" s="47" t="s">
        <v>18</v>
      </c>
      <c r="E19" s="80">
        <v>30000</v>
      </c>
      <c r="F19" s="47">
        <v>1</v>
      </c>
      <c r="G19" s="80">
        <f>F19*E19</f>
        <v>30000</v>
      </c>
      <c r="H19" s="5"/>
      <c r="I19" s="5"/>
    </row>
    <row r="20" spans="1:9" ht="12" customHeight="1" x14ac:dyDescent="0.25">
      <c r="A20" s="47">
        <v>11</v>
      </c>
      <c r="B20" s="41" t="s">
        <v>28</v>
      </c>
      <c r="C20" s="48"/>
      <c r="D20" s="47" t="s">
        <v>18</v>
      </c>
      <c r="E20" s="80">
        <v>3000</v>
      </c>
      <c r="F20" s="47">
        <v>1</v>
      </c>
      <c r="G20" s="80">
        <v>3000</v>
      </c>
      <c r="H20" s="5"/>
      <c r="I20" s="5"/>
    </row>
    <row r="21" spans="1:9" ht="12" customHeight="1" x14ac:dyDescent="0.25">
      <c r="A21" s="86">
        <v>12</v>
      </c>
      <c r="B21" s="87" t="s">
        <v>83</v>
      </c>
      <c r="C21" s="88"/>
      <c r="D21" s="86" t="s">
        <v>53</v>
      </c>
      <c r="E21" s="89">
        <v>79500</v>
      </c>
      <c r="F21" s="86">
        <v>1</v>
      </c>
      <c r="G21" s="89">
        <v>79500</v>
      </c>
      <c r="H21" s="5"/>
      <c r="I21" s="5"/>
    </row>
    <row r="22" spans="1:9" ht="12" customHeight="1" x14ac:dyDescent="0.25">
      <c r="A22" s="86">
        <v>13</v>
      </c>
      <c r="B22" s="87" t="s">
        <v>87</v>
      </c>
      <c r="C22" s="88"/>
      <c r="D22" s="86" t="s">
        <v>18</v>
      </c>
      <c r="E22" s="89">
        <v>42350</v>
      </c>
      <c r="F22" s="86">
        <v>1</v>
      </c>
      <c r="G22" s="89">
        <v>42350</v>
      </c>
      <c r="H22" s="5"/>
      <c r="I22" s="5"/>
    </row>
    <row r="23" spans="1:9" ht="12" customHeight="1" x14ac:dyDescent="0.25">
      <c r="A23" s="86">
        <v>14</v>
      </c>
      <c r="B23" s="87" t="s">
        <v>84</v>
      </c>
      <c r="C23" s="88"/>
      <c r="D23" s="86" t="s">
        <v>18</v>
      </c>
      <c r="E23" s="89">
        <v>30350</v>
      </c>
      <c r="F23" s="86">
        <v>1</v>
      </c>
      <c r="G23" s="89">
        <v>30350</v>
      </c>
      <c r="H23" s="5"/>
      <c r="I23" s="5"/>
    </row>
    <row r="24" spans="1:9" ht="12" customHeight="1" x14ac:dyDescent="0.25">
      <c r="A24" s="86">
        <v>15</v>
      </c>
      <c r="B24" s="87" t="s">
        <v>97</v>
      </c>
      <c r="C24" s="88"/>
      <c r="D24" s="86" t="s">
        <v>53</v>
      </c>
      <c r="E24" s="89">
        <v>34000</v>
      </c>
      <c r="F24" s="86">
        <v>1</v>
      </c>
      <c r="G24" s="89">
        <v>34000</v>
      </c>
      <c r="H24" s="5"/>
      <c r="I24" s="5"/>
    </row>
    <row r="25" spans="1:9" ht="12" customHeight="1" x14ac:dyDescent="0.25">
      <c r="A25" s="86">
        <v>16</v>
      </c>
      <c r="B25" s="87" t="s">
        <v>86</v>
      </c>
      <c r="C25" s="88"/>
      <c r="D25" s="86" t="s">
        <v>18</v>
      </c>
      <c r="E25" s="89">
        <v>15500</v>
      </c>
      <c r="F25" s="86">
        <v>1</v>
      </c>
      <c r="G25" s="89">
        <v>15500</v>
      </c>
      <c r="H25" s="5"/>
      <c r="I25" s="5"/>
    </row>
    <row r="26" spans="1:9" ht="12" customHeight="1" x14ac:dyDescent="0.25">
      <c r="A26" s="86">
        <v>17</v>
      </c>
      <c r="B26" s="87" t="s">
        <v>85</v>
      </c>
      <c r="C26" s="88"/>
      <c r="D26" s="86" t="s">
        <v>53</v>
      </c>
      <c r="E26" s="89">
        <v>20500</v>
      </c>
      <c r="F26" s="86">
        <v>1</v>
      </c>
      <c r="G26" s="89">
        <v>20500</v>
      </c>
      <c r="H26" s="5"/>
      <c r="I26" s="5"/>
    </row>
    <row r="27" spans="1:9" ht="12" customHeight="1" x14ac:dyDescent="0.25">
      <c r="A27" s="86">
        <v>18</v>
      </c>
      <c r="B27" s="87" t="s">
        <v>99</v>
      </c>
      <c r="C27" s="88"/>
      <c r="D27" s="86" t="s">
        <v>53</v>
      </c>
      <c r="E27" s="89">
        <v>2800</v>
      </c>
      <c r="F27" s="86">
        <v>1</v>
      </c>
      <c r="G27" s="89">
        <f>E27</f>
        <v>2800</v>
      </c>
      <c r="H27" s="5"/>
      <c r="I27" s="5"/>
    </row>
    <row r="28" spans="1:9" ht="12" customHeight="1" x14ac:dyDescent="0.25">
      <c r="A28" s="86">
        <v>19</v>
      </c>
      <c r="B28" s="95" t="s">
        <v>72</v>
      </c>
      <c r="C28" s="96"/>
      <c r="D28" s="94" t="s">
        <v>18</v>
      </c>
      <c r="E28" s="97">
        <v>98500</v>
      </c>
      <c r="F28" s="94">
        <v>1</v>
      </c>
      <c r="G28" s="97">
        <f>F28*E28</f>
        <v>98500</v>
      </c>
      <c r="H28" s="5"/>
      <c r="I28" s="5"/>
    </row>
    <row r="29" spans="1:9" ht="12" customHeight="1" x14ac:dyDescent="0.25">
      <c r="A29" s="27"/>
      <c r="B29" s="24" t="s">
        <v>29</v>
      </c>
      <c r="C29" s="68"/>
      <c r="D29" s="27"/>
      <c r="E29" s="26">
        <f>SUM(E10:E28)</f>
        <v>2515921</v>
      </c>
      <c r="F29" s="26"/>
      <c r="G29" s="26">
        <f>SUM(G10:G28)</f>
        <v>2573464</v>
      </c>
      <c r="H29" s="5"/>
      <c r="I29" s="5"/>
    </row>
    <row r="30" spans="1:9" ht="12" customHeight="1" x14ac:dyDescent="0.25">
      <c r="A30" s="32">
        <v>1</v>
      </c>
      <c r="B30" s="33" t="s">
        <v>30</v>
      </c>
      <c r="C30" s="34"/>
      <c r="D30" s="32" t="s">
        <v>18</v>
      </c>
      <c r="E30" s="69">
        <v>139.77000000000001</v>
      </c>
      <c r="F30" s="32">
        <v>2</v>
      </c>
      <c r="G30" s="69">
        <f>F30*E30</f>
        <v>279.54000000000002</v>
      </c>
      <c r="H30" s="5"/>
      <c r="I30" s="5"/>
    </row>
    <row r="31" spans="1:9" ht="12" customHeight="1" x14ac:dyDescent="0.25">
      <c r="A31" s="32">
        <v>2</v>
      </c>
      <c r="B31" s="33" t="s">
        <v>31</v>
      </c>
      <c r="C31" s="34"/>
      <c r="D31" s="32" t="s">
        <v>18</v>
      </c>
      <c r="E31" s="69">
        <v>5778</v>
      </c>
      <c r="F31" s="32">
        <v>2</v>
      </c>
      <c r="G31" s="69">
        <f t="shared" ref="G31:G57" si="0">F31*E31</f>
        <v>11556</v>
      </c>
      <c r="H31" s="5"/>
      <c r="I31" s="5"/>
    </row>
    <row r="32" spans="1:9" ht="12" customHeight="1" x14ac:dyDescent="0.25">
      <c r="A32" s="32">
        <v>3</v>
      </c>
      <c r="B32" s="33" t="s">
        <v>32</v>
      </c>
      <c r="C32" s="34"/>
      <c r="D32" s="32" t="s">
        <v>18</v>
      </c>
      <c r="E32" s="32">
        <v>120</v>
      </c>
      <c r="F32" s="32">
        <v>1</v>
      </c>
      <c r="G32" s="69">
        <f t="shared" si="0"/>
        <v>120</v>
      </c>
      <c r="H32" s="5"/>
      <c r="I32" s="5"/>
    </row>
    <row r="33" spans="1:9" ht="12" customHeight="1" x14ac:dyDescent="0.25">
      <c r="A33" s="32">
        <v>4</v>
      </c>
      <c r="B33" s="33" t="s">
        <v>33</v>
      </c>
      <c r="C33" s="34"/>
      <c r="D33" s="32" t="s">
        <v>18</v>
      </c>
      <c r="E33" s="69">
        <v>205</v>
      </c>
      <c r="F33" s="32">
        <v>50</v>
      </c>
      <c r="G33" s="69">
        <f t="shared" si="0"/>
        <v>10250</v>
      </c>
      <c r="H33" s="5"/>
      <c r="I33" s="5"/>
    </row>
    <row r="34" spans="1:9" ht="12" customHeight="1" x14ac:dyDescent="0.25">
      <c r="A34" s="32">
        <v>5</v>
      </c>
      <c r="B34" s="33" t="s">
        <v>34</v>
      </c>
      <c r="C34" s="34"/>
      <c r="D34" s="32" t="s">
        <v>18</v>
      </c>
      <c r="E34" s="69">
        <v>113.75</v>
      </c>
      <c r="F34" s="32">
        <v>1</v>
      </c>
      <c r="G34" s="69">
        <f t="shared" si="0"/>
        <v>113.75</v>
      </c>
      <c r="H34" s="5"/>
      <c r="I34" s="5"/>
    </row>
    <row r="35" spans="1:9" ht="12" customHeight="1" x14ac:dyDescent="0.25">
      <c r="A35" s="32">
        <v>6</v>
      </c>
      <c r="B35" s="33" t="s">
        <v>35</v>
      </c>
      <c r="C35" s="34"/>
      <c r="D35" s="32" t="s">
        <v>18</v>
      </c>
      <c r="E35" s="69">
        <v>112.5</v>
      </c>
      <c r="F35" s="32">
        <v>10</v>
      </c>
      <c r="G35" s="69">
        <f t="shared" si="0"/>
        <v>1125</v>
      </c>
      <c r="H35" s="5"/>
      <c r="I35" s="5"/>
    </row>
    <row r="36" spans="1:9" ht="12" customHeight="1" x14ac:dyDescent="0.25">
      <c r="A36" s="32">
        <v>7</v>
      </c>
      <c r="B36" s="33" t="s">
        <v>36</v>
      </c>
      <c r="C36" s="34"/>
      <c r="D36" s="32" t="s">
        <v>18</v>
      </c>
      <c r="E36" s="69">
        <v>24</v>
      </c>
      <c r="F36" s="32">
        <v>109</v>
      </c>
      <c r="G36" s="69">
        <f t="shared" si="0"/>
        <v>2616</v>
      </c>
      <c r="H36" s="5"/>
      <c r="I36" s="5"/>
    </row>
    <row r="37" spans="1:9" ht="12" customHeight="1" x14ac:dyDescent="0.25">
      <c r="A37" s="32">
        <v>8</v>
      </c>
      <c r="B37" s="33" t="s">
        <v>37</v>
      </c>
      <c r="C37" s="34"/>
      <c r="D37" s="32" t="s">
        <v>16</v>
      </c>
      <c r="E37" s="69">
        <v>2976</v>
      </c>
      <c r="F37" s="32">
        <v>1</v>
      </c>
      <c r="G37" s="69">
        <f t="shared" si="0"/>
        <v>2976</v>
      </c>
      <c r="H37" s="5"/>
      <c r="I37" s="5"/>
    </row>
    <row r="38" spans="1:9" ht="12" customHeight="1" x14ac:dyDescent="0.25">
      <c r="A38" s="32">
        <v>9</v>
      </c>
      <c r="B38" s="33" t="s">
        <v>38</v>
      </c>
      <c r="C38" s="34"/>
      <c r="D38" s="32" t="s">
        <v>18</v>
      </c>
      <c r="E38" s="69">
        <v>2452</v>
      </c>
      <c r="F38" s="32">
        <v>13</v>
      </c>
      <c r="G38" s="69">
        <f t="shared" si="0"/>
        <v>31876</v>
      </c>
      <c r="H38" s="5"/>
      <c r="I38" s="5"/>
    </row>
    <row r="39" spans="1:9" ht="12" customHeight="1" x14ac:dyDescent="0.25">
      <c r="A39" s="32">
        <v>10</v>
      </c>
      <c r="B39" s="33" t="s">
        <v>38</v>
      </c>
      <c r="C39" s="34"/>
      <c r="D39" s="32" t="s">
        <v>18</v>
      </c>
      <c r="E39" s="69">
        <v>440</v>
      </c>
      <c r="F39" s="32">
        <v>1</v>
      </c>
      <c r="G39" s="69">
        <f t="shared" si="0"/>
        <v>440</v>
      </c>
      <c r="H39" s="5"/>
      <c r="I39" s="5"/>
    </row>
    <row r="40" spans="1:9" ht="12" customHeight="1" x14ac:dyDescent="0.25">
      <c r="A40" s="32">
        <v>11</v>
      </c>
      <c r="B40" s="33" t="s">
        <v>39</v>
      </c>
      <c r="C40" s="34"/>
      <c r="D40" s="32" t="s">
        <v>16</v>
      </c>
      <c r="E40" s="69">
        <v>11</v>
      </c>
      <c r="F40" s="32">
        <v>12</v>
      </c>
      <c r="G40" s="69">
        <f t="shared" si="0"/>
        <v>132</v>
      </c>
      <c r="H40" s="5"/>
      <c r="I40" s="5"/>
    </row>
    <row r="41" spans="1:9" ht="12" customHeight="1" x14ac:dyDescent="0.25">
      <c r="A41" s="32">
        <v>12</v>
      </c>
      <c r="B41" s="33" t="s">
        <v>39</v>
      </c>
      <c r="C41" s="34"/>
      <c r="D41" s="32" t="s">
        <v>16</v>
      </c>
      <c r="E41" s="69">
        <v>75</v>
      </c>
      <c r="F41" s="32">
        <v>11</v>
      </c>
      <c r="G41" s="69">
        <f t="shared" si="0"/>
        <v>825</v>
      </c>
      <c r="H41" s="5"/>
      <c r="I41" s="5"/>
    </row>
    <row r="42" spans="1:9" ht="12" customHeight="1" x14ac:dyDescent="0.25">
      <c r="A42" s="32">
        <v>13</v>
      </c>
      <c r="B42" s="33" t="s">
        <v>40</v>
      </c>
      <c r="C42" s="34"/>
      <c r="D42" s="32" t="s">
        <v>18</v>
      </c>
      <c r="E42" s="69">
        <v>80</v>
      </c>
      <c r="F42" s="32">
        <v>0</v>
      </c>
      <c r="G42" s="69">
        <f t="shared" si="0"/>
        <v>0</v>
      </c>
      <c r="H42" s="5"/>
      <c r="I42" s="5"/>
    </row>
    <row r="43" spans="1:9" ht="12" customHeight="1" x14ac:dyDescent="0.25">
      <c r="A43" s="32">
        <v>14</v>
      </c>
      <c r="B43" s="33" t="s">
        <v>41</v>
      </c>
      <c r="C43" s="34"/>
      <c r="D43" s="32" t="s">
        <v>18</v>
      </c>
      <c r="E43" s="69">
        <v>75</v>
      </c>
      <c r="F43" s="32">
        <v>1</v>
      </c>
      <c r="G43" s="69">
        <f t="shared" si="0"/>
        <v>75</v>
      </c>
      <c r="H43" s="5"/>
      <c r="I43" s="5"/>
    </row>
    <row r="44" spans="1:9" ht="12" customHeight="1" x14ac:dyDescent="0.25">
      <c r="A44" s="32">
        <v>15</v>
      </c>
      <c r="B44" s="33" t="s">
        <v>42</v>
      </c>
      <c r="C44" s="34"/>
      <c r="D44" s="32" t="s">
        <v>18</v>
      </c>
      <c r="E44" s="69">
        <v>80</v>
      </c>
      <c r="F44" s="32">
        <v>2</v>
      </c>
      <c r="G44" s="69">
        <f t="shared" si="0"/>
        <v>160</v>
      </c>
      <c r="H44" s="5"/>
      <c r="I44" s="5"/>
    </row>
    <row r="45" spans="1:9" ht="12" customHeight="1" x14ac:dyDescent="0.25">
      <c r="A45" s="32">
        <v>16</v>
      </c>
      <c r="B45" s="33" t="s">
        <v>43</v>
      </c>
      <c r="C45" s="34"/>
      <c r="D45" s="32" t="s">
        <v>18</v>
      </c>
      <c r="E45" s="69">
        <v>560</v>
      </c>
      <c r="F45" s="32">
        <v>20</v>
      </c>
      <c r="G45" s="69">
        <f t="shared" si="0"/>
        <v>11200</v>
      </c>
      <c r="H45" s="5"/>
      <c r="I45" s="5"/>
    </row>
    <row r="46" spans="1:9" ht="12" customHeight="1" x14ac:dyDescent="0.25">
      <c r="A46" s="32">
        <v>17</v>
      </c>
      <c r="B46" s="33" t="s">
        <v>44</v>
      </c>
      <c r="C46" s="34"/>
      <c r="D46" s="32" t="s">
        <v>18</v>
      </c>
      <c r="E46" s="69">
        <v>700</v>
      </c>
      <c r="F46" s="32">
        <v>82</v>
      </c>
      <c r="G46" s="69">
        <f t="shared" si="0"/>
        <v>57400</v>
      </c>
      <c r="H46" s="5"/>
      <c r="I46" s="5"/>
    </row>
    <row r="47" spans="1:9" ht="12" customHeight="1" x14ac:dyDescent="0.25">
      <c r="A47" s="42">
        <v>18</v>
      </c>
      <c r="B47" s="43" t="s">
        <v>45</v>
      </c>
      <c r="C47" s="29"/>
      <c r="D47" s="32" t="s">
        <v>18</v>
      </c>
      <c r="E47" s="70">
        <v>900</v>
      </c>
      <c r="F47" s="42">
        <v>3</v>
      </c>
      <c r="G47" s="69">
        <f t="shared" si="0"/>
        <v>2700</v>
      </c>
      <c r="H47" s="5"/>
      <c r="I47" s="5"/>
    </row>
    <row r="48" spans="1:9" ht="12" customHeight="1" x14ac:dyDescent="0.25">
      <c r="A48" s="42">
        <v>19</v>
      </c>
      <c r="B48" s="43" t="s">
        <v>46</v>
      </c>
      <c r="C48" s="29"/>
      <c r="D48" s="32" t="s">
        <v>18</v>
      </c>
      <c r="E48" s="70">
        <v>3000</v>
      </c>
      <c r="F48" s="42">
        <v>2</v>
      </c>
      <c r="G48" s="69">
        <f t="shared" si="0"/>
        <v>6000</v>
      </c>
      <c r="H48" s="5"/>
      <c r="I48" s="5"/>
    </row>
    <row r="49" spans="1:9" ht="12" customHeight="1" x14ac:dyDescent="0.25">
      <c r="A49" s="42">
        <v>20</v>
      </c>
      <c r="B49" s="43" t="s">
        <v>36</v>
      </c>
      <c r="C49" s="29"/>
      <c r="D49" s="32" t="s">
        <v>18</v>
      </c>
      <c r="E49" s="70">
        <v>350</v>
      </c>
      <c r="F49" s="42">
        <v>52</v>
      </c>
      <c r="G49" s="69">
        <f t="shared" si="0"/>
        <v>18200</v>
      </c>
      <c r="H49" s="5"/>
      <c r="I49" s="5"/>
    </row>
    <row r="50" spans="1:9" ht="12" customHeight="1" x14ac:dyDescent="0.25">
      <c r="A50" s="42">
        <v>21</v>
      </c>
      <c r="B50" s="43" t="s">
        <v>47</v>
      </c>
      <c r="C50" s="29"/>
      <c r="D50" s="32" t="s">
        <v>18</v>
      </c>
      <c r="E50" s="70">
        <v>1500</v>
      </c>
      <c r="F50" s="42">
        <v>3</v>
      </c>
      <c r="G50" s="69">
        <f t="shared" si="0"/>
        <v>4500</v>
      </c>
      <c r="H50" s="5"/>
      <c r="I50" s="5"/>
    </row>
    <row r="51" spans="1:9" ht="12" customHeight="1" x14ac:dyDescent="0.25">
      <c r="A51" s="42">
        <v>22</v>
      </c>
      <c r="B51" s="43" t="s">
        <v>45</v>
      </c>
      <c r="C51" s="29"/>
      <c r="D51" s="32" t="s">
        <v>18</v>
      </c>
      <c r="E51" s="70">
        <v>700</v>
      </c>
      <c r="F51" s="42">
        <v>2</v>
      </c>
      <c r="G51" s="69">
        <f t="shared" si="0"/>
        <v>1400</v>
      </c>
      <c r="H51" s="5"/>
      <c r="I51" s="5"/>
    </row>
    <row r="52" spans="1:9" ht="12" customHeight="1" x14ac:dyDescent="0.25">
      <c r="A52" s="42">
        <v>23</v>
      </c>
      <c r="B52" s="43" t="s">
        <v>48</v>
      </c>
      <c r="C52" s="29"/>
      <c r="D52" s="42" t="s">
        <v>17</v>
      </c>
      <c r="E52" s="70">
        <v>8000</v>
      </c>
      <c r="F52" s="42">
        <v>3</v>
      </c>
      <c r="G52" s="69">
        <f t="shared" si="0"/>
        <v>24000</v>
      </c>
      <c r="H52" s="5"/>
      <c r="I52" s="5"/>
    </row>
    <row r="53" spans="1:9" ht="12" customHeight="1" x14ac:dyDescent="0.25">
      <c r="A53" s="42">
        <v>24</v>
      </c>
      <c r="B53" s="43" t="s">
        <v>49</v>
      </c>
      <c r="C53" s="29"/>
      <c r="D53" s="42" t="s">
        <v>18</v>
      </c>
      <c r="E53" s="70">
        <v>7000</v>
      </c>
      <c r="F53" s="42">
        <v>1</v>
      </c>
      <c r="G53" s="69">
        <f t="shared" si="0"/>
        <v>7000</v>
      </c>
      <c r="H53" s="5"/>
      <c r="I53" s="5"/>
    </row>
    <row r="54" spans="1:9" ht="12" customHeight="1" x14ac:dyDescent="0.25">
      <c r="A54" s="42">
        <v>25</v>
      </c>
      <c r="B54" s="43" t="s">
        <v>52</v>
      </c>
      <c r="C54" s="29"/>
      <c r="D54" s="42" t="s">
        <v>18</v>
      </c>
      <c r="E54" s="70">
        <v>2000</v>
      </c>
      <c r="F54" s="42">
        <v>1</v>
      </c>
      <c r="G54" s="69">
        <f t="shared" si="0"/>
        <v>2000</v>
      </c>
      <c r="H54" s="5"/>
      <c r="I54" s="5"/>
    </row>
    <row r="55" spans="1:9" ht="12" customHeight="1" x14ac:dyDescent="0.25">
      <c r="A55" s="42">
        <v>26</v>
      </c>
      <c r="B55" s="43" t="s">
        <v>50</v>
      </c>
      <c r="C55" s="29"/>
      <c r="D55" s="42" t="s">
        <v>17</v>
      </c>
      <c r="E55" s="70">
        <v>25000</v>
      </c>
      <c r="F55" s="42">
        <v>1</v>
      </c>
      <c r="G55" s="69">
        <f t="shared" si="0"/>
        <v>25000</v>
      </c>
      <c r="H55" s="5"/>
      <c r="I55" s="5"/>
    </row>
    <row r="56" spans="1:9" ht="12" customHeight="1" x14ac:dyDescent="0.25">
      <c r="A56" s="42">
        <v>27</v>
      </c>
      <c r="B56" s="43" t="s">
        <v>42</v>
      </c>
      <c r="C56" s="29"/>
      <c r="D56" s="42" t="s">
        <v>18</v>
      </c>
      <c r="E56" s="70">
        <v>100</v>
      </c>
      <c r="F56" s="42">
        <v>1</v>
      </c>
      <c r="G56" s="69">
        <f t="shared" si="0"/>
        <v>100</v>
      </c>
    </row>
    <row r="57" spans="1:9" ht="12" customHeight="1" x14ac:dyDescent="0.25">
      <c r="A57" s="42">
        <v>28</v>
      </c>
      <c r="B57" s="43" t="s">
        <v>51</v>
      </c>
      <c r="C57" s="29"/>
      <c r="D57" s="42" t="s">
        <v>53</v>
      </c>
      <c r="E57" s="70">
        <v>100</v>
      </c>
      <c r="F57" s="42">
        <v>1</v>
      </c>
      <c r="G57" s="69">
        <f t="shared" si="0"/>
        <v>100</v>
      </c>
    </row>
    <row r="58" spans="1:9" ht="12" customHeight="1" x14ac:dyDescent="0.25">
      <c r="A58" s="42"/>
      <c r="B58" s="43"/>
      <c r="C58" s="38" t="s">
        <v>54</v>
      </c>
      <c r="D58" s="44"/>
      <c r="E58" s="45">
        <f>SUM(E30:E57)</f>
        <v>62592.020000000004</v>
      </c>
      <c r="F58" s="44"/>
      <c r="G58" s="45">
        <f>SUM(G29:G57)</f>
        <v>2795608.29</v>
      </c>
    </row>
    <row r="59" spans="1:9" ht="12" customHeight="1" x14ac:dyDescent="0.25">
      <c r="A59" s="40" t="s">
        <v>59</v>
      </c>
      <c r="B59" s="30"/>
      <c r="C59" s="30"/>
      <c r="D59" s="30"/>
      <c r="E59" s="30"/>
      <c r="F59" s="30"/>
      <c r="G59" s="31"/>
    </row>
    <row r="60" spans="1:9" ht="12" customHeight="1" x14ac:dyDescent="0.25">
      <c r="A60" s="40" t="s">
        <v>60</v>
      </c>
      <c r="B60" s="30"/>
      <c r="C60" s="30"/>
      <c r="D60" s="30"/>
      <c r="E60" s="30"/>
      <c r="F60" s="30"/>
      <c r="G60" s="30"/>
    </row>
    <row r="61" spans="1:9" ht="12" customHeight="1" x14ac:dyDescent="0.25">
      <c r="A61" s="40" t="s">
        <v>61</v>
      </c>
      <c r="B61" s="30"/>
      <c r="C61" s="30"/>
      <c r="D61" s="30"/>
      <c r="E61" s="30"/>
      <c r="F61" s="30"/>
      <c r="G61" s="30"/>
    </row>
    <row r="62" spans="1:9" ht="12" customHeight="1" x14ac:dyDescent="0.25">
      <c r="A62" s="40" t="s">
        <v>62</v>
      </c>
      <c r="B62" s="30"/>
      <c r="C62" s="30"/>
      <c r="D62" s="30"/>
      <c r="E62" s="30"/>
      <c r="F62" s="30"/>
      <c r="G62" s="30"/>
    </row>
    <row r="63" spans="1:9" ht="12" customHeight="1" x14ac:dyDescent="0.25">
      <c r="A63" s="40" t="s">
        <v>63</v>
      </c>
      <c r="B63" s="30"/>
      <c r="C63" s="30"/>
      <c r="D63" s="30"/>
      <c r="E63" s="30"/>
    </row>
    <row r="64" spans="1:9" ht="12" customHeight="1" x14ac:dyDescent="0.25">
      <c r="A64" s="40" t="s">
        <v>98</v>
      </c>
      <c r="B64" s="30"/>
      <c r="C64" s="30"/>
      <c r="D64" s="30"/>
      <c r="E64" s="30"/>
    </row>
    <row r="65" spans="1:5" ht="12" customHeight="1" x14ac:dyDescent="0.25">
      <c r="A65" s="40"/>
      <c r="B65" s="30"/>
      <c r="C65" s="30"/>
      <c r="D65" s="30"/>
      <c r="E65" s="30"/>
    </row>
    <row r="66" spans="1:5" x14ac:dyDescent="0.25">
      <c r="A66" s="40"/>
      <c r="B66" s="30"/>
      <c r="C66" s="30"/>
      <c r="D66" s="30"/>
      <c r="E66" s="30"/>
    </row>
    <row r="67" spans="1:5" x14ac:dyDescent="0.25">
      <c r="A67" s="40"/>
      <c r="B67" s="30"/>
      <c r="C67" s="30"/>
      <c r="D67" s="30"/>
      <c r="E67" s="30"/>
    </row>
    <row r="68" spans="1:5" x14ac:dyDescent="0.25">
      <c r="A68" s="40"/>
      <c r="B68" s="30"/>
      <c r="C68" s="30"/>
      <c r="D68" s="30"/>
      <c r="E68" s="30"/>
    </row>
    <row r="69" spans="1:5" x14ac:dyDescent="0.25">
      <c r="A69" s="40"/>
      <c r="B69" s="30"/>
      <c r="C69" s="30"/>
      <c r="D69" s="30"/>
      <c r="E69" s="30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workbookViewId="0">
      <selection activeCell="S14" sqref="S14"/>
    </sheetView>
  </sheetViews>
  <sheetFormatPr defaultColWidth="7.28515625" defaultRowHeight="15" x14ac:dyDescent="0.25"/>
  <cols>
    <col min="1" max="2" width="5.7109375" customWidth="1"/>
    <col min="3" max="3" width="6.140625" customWidth="1"/>
    <col min="4" max="4" width="5.7109375" customWidth="1"/>
    <col min="5" max="5" width="9.85546875" customWidth="1"/>
    <col min="6" max="6" width="5" customWidth="1"/>
    <col min="7" max="7" width="10.28515625" customWidth="1"/>
    <col min="8" max="8" width="3.42578125" customWidth="1"/>
    <col min="9" max="9" width="5.7109375" customWidth="1"/>
    <col min="10" max="10" width="4.28515625" customWidth="1"/>
    <col min="11" max="11" width="8.85546875" customWidth="1"/>
    <col min="12" max="12" width="5.7109375" customWidth="1"/>
    <col min="13" max="13" width="11.28515625" customWidth="1"/>
  </cols>
  <sheetData>
    <row r="1" spans="1:13" x14ac:dyDescent="0.25">
      <c r="A1" s="30" t="s">
        <v>64</v>
      </c>
      <c r="B1" s="30"/>
      <c r="C1" s="30"/>
      <c r="D1" s="30"/>
      <c r="E1" s="30"/>
    </row>
    <row r="2" spans="1:13" x14ac:dyDescent="0.25">
      <c r="A2" s="30"/>
      <c r="B2" s="30" t="s">
        <v>76</v>
      </c>
      <c r="C2" s="30"/>
      <c r="D2" s="30"/>
      <c r="E2" s="30"/>
    </row>
    <row r="3" spans="1:13" x14ac:dyDescent="0.25">
      <c r="A3" s="49" t="s">
        <v>2</v>
      </c>
      <c r="B3" s="50" t="s">
        <v>65</v>
      </c>
      <c r="C3" s="51"/>
      <c r="D3" s="52" t="s">
        <v>66</v>
      </c>
      <c r="E3" s="52" t="s">
        <v>68</v>
      </c>
      <c r="F3" s="50" t="s">
        <v>77</v>
      </c>
      <c r="G3" s="53"/>
      <c r="H3" s="50" t="s">
        <v>78</v>
      </c>
      <c r="I3" s="53"/>
      <c r="J3" s="50" t="s">
        <v>79</v>
      </c>
      <c r="K3" s="53"/>
      <c r="L3" s="50" t="s">
        <v>80</v>
      </c>
      <c r="M3" s="53"/>
    </row>
    <row r="4" spans="1:13" x14ac:dyDescent="0.25">
      <c r="A4" s="49"/>
      <c r="B4" s="50"/>
      <c r="C4" s="53"/>
      <c r="D4" s="52" t="s">
        <v>67</v>
      </c>
      <c r="E4" s="52"/>
      <c r="F4" s="52" t="s">
        <v>7</v>
      </c>
      <c r="G4" s="52" t="s">
        <v>11</v>
      </c>
      <c r="H4" s="52" t="s">
        <v>7</v>
      </c>
      <c r="I4" s="52" t="s">
        <v>11</v>
      </c>
      <c r="J4" s="50" t="s">
        <v>7</v>
      </c>
      <c r="K4" s="52" t="s">
        <v>8</v>
      </c>
      <c r="L4" s="52" t="s">
        <v>7</v>
      </c>
      <c r="M4" s="52" t="s">
        <v>8</v>
      </c>
    </row>
    <row r="5" spans="1:13" x14ac:dyDescent="0.25">
      <c r="A5" s="52">
        <v>1</v>
      </c>
      <c r="B5" s="50" t="s">
        <v>15</v>
      </c>
      <c r="C5" s="53"/>
      <c r="D5" s="52" t="s">
        <v>16</v>
      </c>
      <c r="E5" s="60">
        <v>1243562</v>
      </c>
      <c r="F5" s="47">
        <v>1</v>
      </c>
      <c r="G5" s="47">
        <f>F5*E5</f>
        <v>1243562</v>
      </c>
      <c r="H5" s="52"/>
      <c r="I5" s="52"/>
      <c r="J5" s="52"/>
      <c r="K5" s="52"/>
      <c r="L5" s="47">
        <v>1</v>
      </c>
      <c r="M5" s="60">
        <f>L5*E5</f>
        <v>1243562</v>
      </c>
    </row>
    <row r="6" spans="1:13" x14ac:dyDescent="0.25">
      <c r="A6" s="52">
        <v>2</v>
      </c>
      <c r="B6" s="50" t="s">
        <v>19</v>
      </c>
      <c r="C6" s="53"/>
      <c r="D6" s="52" t="s">
        <v>17</v>
      </c>
      <c r="E6" s="60">
        <v>810851</v>
      </c>
      <c r="F6" s="81">
        <v>1</v>
      </c>
      <c r="G6" s="47">
        <f t="shared" ref="G6:G15" si="0">F6*E6</f>
        <v>810851</v>
      </c>
      <c r="H6" s="52"/>
      <c r="I6" s="52"/>
      <c r="J6" s="52"/>
      <c r="K6" s="52"/>
      <c r="L6" s="81">
        <v>1</v>
      </c>
      <c r="M6" s="60">
        <f t="shared" ref="M6:M15" si="1">L6*E6</f>
        <v>810851</v>
      </c>
    </row>
    <row r="7" spans="1:13" x14ac:dyDescent="0.25">
      <c r="A7" s="52">
        <v>3</v>
      </c>
      <c r="B7" s="50" t="s">
        <v>20</v>
      </c>
      <c r="C7" s="53"/>
      <c r="D7" s="52" t="s">
        <v>18</v>
      </c>
      <c r="E7" s="60">
        <v>8500</v>
      </c>
      <c r="F7" s="47">
        <v>1</v>
      </c>
      <c r="G7" s="47">
        <f t="shared" si="0"/>
        <v>8500</v>
      </c>
      <c r="H7" s="52"/>
      <c r="I7" s="52"/>
      <c r="J7" s="52"/>
      <c r="K7" s="52"/>
      <c r="L7" s="47">
        <v>1</v>
      </c>
      <c r="M7" s="60">
        <f t="shared" si="1"/>
        <v>8500</v>
      </c>
    </row>
    <row r="8" spans="1:13" x14ac:dyDescent="0.25">
      <c r="A8" s="52">
        <v>4</v>
      </c>
      <c r="B8" s="50" t="s">
        <v>21</v>
      </c>
      <c r="C8" s="53"/>
      <c r="D8" s="52" t="s">
        <v>16</v>
      </c>
      <c r="E8" s="60">
        <v>29543</v>
      </c>
      <c r="F8" s="47">
        <v>7</v>
      </c>
      <c r="G8" s="47">
        <f t="shared" si="0"/>
        <v>206801</v>
      </c>
      <c r="H8" s="52"/>
      <c r="I8" s="52"/>
      <c r="J8" s="52">
        <v>5</v>
      </c>
      <c r="K8" s="52">
        <f>J8*E8</f>
        <v>147715</v>
      </c>
      <c r="L8" s="47">
        <v>2</v>
      </c>
      <c r="M8" s="60">
        <f t="shared" si="1"/>
        <v>59086</v>
      </c>
    </row>
    <row r="9" spans="1:13" x14ac:dyDescent="0.25">
      <c r="A9" s="52">
        <v>5</v>
      </c>
      <c r="B9" s="50" t="s">
        <v>21</v>
      </c>
      <c r="C9" s="53"/>
      <c r="D9" s="52" t="s">
        <v>18</v>
      </c>
      <c r="E9" s="60">
        <v>13500</v>
      </c>
      <c r="F9" s="47">
        <v>1</v>
      </c>
      <c r="G9" s="47">
        <f t="shared" si="0"/>
        <v>13500</v>
      </c>
      <c r="H9" s="52"/>
      <c r="I9" s="52"/>
      <c r="J9" s="52"/>
      <c r="K9" s="52"/>
      <c r="L9" s="47">
        <v>1</v>
      </c>
      <c r="M9" s="60">
        <f t="shared" si="1"/>
        <v>13500</v>
      </c>
    </row>
    <row r="10" spans="1:13" x14ac:dyDescent="0.25">
      <c r="A10" s="52">
        <v>6</v>
      </c>
      <c r="B10" s="50" t="s">
        <v>22</v>
      </c>
      <c r="C10" s="53"/>
      <c r="D10" s="52" t="s">
        <v>18</v>
      </c>
      <c r="E10" s="60">
        <v>15000</v>
      </c>
      <c r="F10" s="47">
        <v>1</v>
      </c>
      <c r="G10" s="47">
        <f t="shared" si="0"/>
        <v>15000</v>
      </c>
      <c r="H10" s="52"/>
      <c r="I10" s="52"/>
      <c r="J10" s="52"/>
      <c r="K10" s="52"/>
      <c r="L10" s="47">
        <v>1</v>
      </c>
      <c r="M10" s="60">
        <f t="shared" si="1"/>
        <v>15000</v>
      </c>
    </row>
    <row r="11" spans="1:13" x14ac:dyDescent="0.25">
      <c r="A11" s="52">
        <v>7</v>
      </c>
      <c r="B11" s="50" t="s">
        <v>23</v>
      </c>
      <c r="C11" s="53"/>
      <c r="D11" s="52" t="s">
        <v>18</v>
      </c>
      <c r="E11" s="60">
        <v>3500</v>
      </c>
      <c r="F11" s="47">
        <v>1</v>
      </c>
      <c r="G11" s="47">
        <f t="shared" si="0"/>
        <v>3500</v>
      </c>
      <c r="H11" s="52"/>
      <c r="I11" s="52"/>
      <c r="J11" s="52"/>
      <c r="K11" s="52"/>
      <c r="L11" s="47">
        <v>1</v>
      </c>
      <c r="M11" s="60">
        <f t="shared" si="1"/>
        <v>3500</v>
      </c>
    </row>
    <row r="12" spans="1:13" x14ac:dyDescent="0.25">
      <c r="A12" s="52">
        <v>8</v>
      </c>
      <c r="B12" s="50" t="s">
        <v>24</v>
      </c>
      <c r="C12" s="53"/>
      <c r="D12" s="52" t="s">
        <v>18</v>
      </c>
      <c r="E12" s="60">
        <v>6965</v>
      </c>
      <c r="F12" s="47">
        <v>1</v>
      </c>
      <c r="G12" s="47">
        <v>6965</v>
      </c>
      <c r="H12" s="52"/>
      <c r="I12" s="52"/>
      <c r="J12" s="52"/>
      <c r="K12" s="52"/>
      <c r="L12" s="47">
        <v>1</v>
      </c>
      <c r="M12" s="60">
        <f t="shared" si="1"/>
        <v>6965</v>
      </c>
    </row>
    <row r="13" spans="1:13" x14ac:dyDescent="0.25">
      <c r="A13" s="52">
        <v>9</v>
      </c>
      <c r="B13" s="50" t="s">
        <v>25</v>
      </c>
      <c r="C13" s="53"/>
      <c r="D13" s="52" t="s">
        <v>18</v>
      </c>
      <c r="E13" s="60">
        <v>28000</v>
      </c>
      <c r="F13" s="47">
        <v>2</v>
      </c>
      <c r="G13" s="47">
        <f t="shared" si="0"/>
        <v>56000</v>
      </c>
      <c r="H13" s="52"/>
      <c r="I13" s="52"/>
      <c r="J13" s="52"/>
      <c r="K13" s="52"/>
      <c r="L13" s="47">
        <v>2</v>
      </c>
      <c r="M13" s="60">
        <f t="shared" si="1"/>
        <v>56000</v>
      </c>
    </row>
    <row r="14" spans="1:13" x14ac:dyDescent="0.25">
      <c r="A14" s="52">
        <v>10</v>
      </c>
      <c r="B14" s="50" t="s">
        <v>26</v>
      </c>
      <c r="C14" s="53"/>
      <c r="D14" s="52" t="s">
        <v>18</v>
      </c>
      <c r="E14" s="60">
        <v>30000</v>
      </c>
      <c r="F14" s="47">
        <v>1</v>
      </c>
      <c r="G14" s="47">
        <f t="shared" si="0"/>
        <v>30000</v>
      </c>
      <c r="H14" s="52"/>
      <c r="I14" s="52"/>
      <c r="J14" s="52"/>
      <c r="K14" s="52"/>
      <c r="L14" s="47">
        <v>1</v>
      </c>
      <c r="M14" s="60">
        <f t="shared" si="1"/>
        <v>30000</v>
      </c>
    </row>
    <row r="15" spans="1:13" x14ac:dyDescent="0.25">
      <c r="A15" s="52">
        <v>11</v>
      </c>
      <c r="B15" s="50" t="s">
        <v>28</v>
      </c>
      <c r="C15" s="53"/>
      <c r="D15" s="52" t="s">
        <v>18</v>
      </c>
      <c r="E15" s="60">
        <v>3000</v>
      </c>
      <c r="F15" s="47">
        <v>1</v>
      </c>
      <c r="G15" s="47">
        <f t="shared" si="0"/>
        <v>3000</v>
      </c>
      <c r="H15" s="52"/>
      <c r="I15" s="52"/>
      <c r="J15" s="52"/>
      <c r="K15" s="52"/>
      <c r="L15" s="47">
        <v>1</v>
      </c>
      <c r="M15" s="60">
        <f t="shared" si="1"/>
        <v>3000</v>
      </c>
    </row>
    <row r="16" spans="1:13" x14ac:dyDescent="0.25">
      <c r="A16" s="52">
        <v>12</v>
      </c>
      <c r="B16" s="50" t="s">
        <v>27</v>
      </c>
      <c r="C16" s="53"/>
      <c r="D16" s="52" t="s">
        <v>18</v>
      </c>
      <c r="E16" s="60">
        <v>98500</v>
      </c>
      <c r="F16" s="47">
        <v>0</v>
      </c>
      <c r="G16" s="47">
        <f>F16*E16</f>
        <v>0</v>
      </c>
      <c r="H16" s="52"/>
      <c r="I16" s="52"/>
      <c r="J16" s="52"/>
      <c r="K16" s="52"/>
      <c r="L16" s="47">
        <v>1</v>
      </c>
      <c r="M16" s="60">
        <f>L16*E16</f>
        <v>98500</v>
      </c>
    </row>
    <row r="17" spans="1:13" x14ac:dyDescent="0.25">
      <c r="A17" s="58"/>
      <c r="B17" s="56" t="s">
        <v>29</v>
      </c>
      <c r="C17" s="61"/>
      <c r="D17" s="58"/>
      <c r="E17" s="57">
        <v>2192421</v>
      </c>
      <c r="F17" s="27"/>
      <c r="G17" s="57">
        <f>G15+G14+G13+G12+G11+G9+G8+G7+G6+G5</f>
        <v>2382679</v>
      </c>
      <c r="H17" s="58"/>
      <c r="I17" s="58"/>
      <c r="J17" s="58"/>
      <c r="K17" s="58">
        <v>0</v>
      </c>
      <c r="L17" s="27"/>
      <c r="M17" s="57">
        <f>SUM(M5:M16)</f>
        <v>2348464</v>
      </c>
    </row>
    <row r="18" spans="1:13" x14ac:dyDescent="0.25">
      <c r="A18" s="52">
        <v>1</v>
      </c>
      <c r="B18" s="50" t="s">
        <v>30</v>
      </c>
      <c r="C18" s="53"/>
      <c r="D18" s="52" t="s">
        <v>18</v>
      </c>
      <c r="E18" s="60">
        <v>139.77000000000001</v>
      </c>
      <c r="F18" s="32">
        <v>2</v>
      </c>
      <c r="G18" s="69">
        <f t="shared" ref="G18:G45" si="2">F18*E18</f>
        <v>279.54000000000002</v>
      </c>
      <c r="H18" s="52"/>
      <c r="I18" s="52"/>
      <c r="J18" s="52"/>
      <c r="K18" s="60">
        <v>0</v>
      </c>
      <c r="L18" s="32">
        <v>2</v>
      </c>
      <c r="M18" s="52">
        <f t="shared" ref="M18:M23" si="3">L18*E18</f>
        <v>279.54000000000002</v>
      </c>
    </row>
    <row r="19" spans="1:13" x14ac:dyDescent="0.25">
      <c r="A19" s="52">
        <v>2</v>
      </c>
      <c r="B19" s="50" t="s">
        <v>31</v>
      </c>
      <c r="C19" s="53"/>
      <c r="D19" s="52" t="s">
        <v>18</v>
      </c>
      <c r="E19" s="60">
        <v>5778</v>
      </c>
      <c r="F19" s="32">
        <v>2</v>
      </c>
      <c r="G19" s="69">
        <f t="shared" si="2"/>
        <v>11556</v>
      </c>
      <c r="H19" s="52"/>
      <c r="I19" s="52"/>
      <c r="J19" s="52"/>
      <c r="K19" s="60">
        <v>0</v>
      </c>
      <c r="L19" s="32">
        <v>2</v>
      </c>
      <c r="M19" s="52">
        <f t="shared" si="3"/>
        <v>11556</v>
      </c>
    </row>
    <row r="20" spans="1:13" x14ac:dyDescent="0.25">
      <c r="A20" s="52">
        <v>3</v>
      </c>
      <c r="B20" s="50" t="s">
        <v>32</v>
      </c>
      <c r="C20" s="53"/>
      <c r="D20" s="52" t="s">
        <v>18</v>
      </c>
      <c r="E20" s="52">
        <v>120</v>
      </c>
      <c r="F20" s="32">
        <v>1</v>
      </c>
      <c r="G20" s="69">
        <f t="shared" si="2"/>
        <v>120</v>
      </c>
      <c r="H20" s="52"/>
      <c r="I20" s="52"/>
      <c r="J20" s="52"/>
      <c r="K20" s="60">
        <v>0</v>
      </c>
      <c r="L20" s="32">
        <v>1</v>
      </c>
      <c r="M20" s="52">
        <f t="shared" si="3"/>
        <v>120</v>
      </c>
    </row>
    <row r="21" spans="1:13" x14ac:dyDescent="0.25">
      <c r="A21" s="52">
        <v>4</v>
      </c>
      <c r="B21" s="50" t="s">
        <v>33</v>
      </c>
      <c r="C21" s="53"/>
      <c r="D21" s="52" t="s">
        <v>18</v>
      </c>
      <c r="E21" s="60">
        <v>205</v>
      </c>
      <c r="F21" s="32">
        <v>70</v>
      </c>
      <c r="G21" s="69">
        <f t="shared" si="2"/>
        <v>14350</v>
      </c>
      <c r="H21" s="52"/>
      <c r="I21" s="52"/>
      <c r="J21" s="52">
        <v>10</v>
      </c>
      <c r="K21" s="52">
        <v>2050</v>
      </c>
      <c r="L21" s="32">
        <v>60</v>
      </c>
      <c r="M21" s="52">
        <f t="shared" si="3"/>
        <v>12300</v>
      </c>
    </row>
    <row r="22" spans="1:13" x14ac:dyDescent="0.25">
      <c r="A22" s="52">
        <v>5</v>
      </c>
      <c r="B22" s="50" t="s">
        <v>34</v>
      </c>
      <c r="C22" s="53"/>
      <c r="D22" s="52" t="s">
        <v>18</v>
      </c>
      <c r="E22" s="60">
        <v>113.75</v>
      </c>
      <c r="F22" s="32">
        <v>1</v>
      </c>
      <c r="G22" s="69">
        <f t="shared" si="2"/>
        <v>113.75</v>
      </c>
      <c r="H22" s="52"/>
      <c r="I22" s="52"/>
      <c r="J22" s="52"/>
      <c r="K22" s="60">
        <v>0</v>
      </c>
      <c r="L22" s="32">
        <v>1</v>
      </c>
      <c r="M22" s="52">
        <f t="shared" si="3"/>
        <v>113.75</v>
      </c>
    </row>
    <row r="23" spans="1:13" x14ac:dyDescent="0.25">
      <c r="A23" s="52">
        <v>6</v>
      </c>
      <c r="B23" s="50" t="s">
        <v>35</v>
      </c>
      <c r="C23" s="53"/>
      <c r="D23" s="52" t="s">
        <v>18</v>
      </c>
      <c r="E23" s="60">
        <v>112.5</v>
      </c>
      <c r="F23" s="32">
        <v>10</v>
      </c>
      <c r="G23" s="69">
        <f t="shared" si="2"/>
        <v>1125</v>
      </c>
      <c r="H23" s="52"/>
      <c r="I23" s="52"/>
      <c r="J23" s="52"/>
      <c r="K23" s="60">
        <v>0</v>
      </c>
      <c r="L23" s="32">
        <v>10</v>
      </c>
      <c r="M23" s="52">
        <f t="shared" si="3"/>
        <v>1125</v>
      </c>
    </row>
    <row r="24" spans="1:13" x14ac:dyDescent="0.25">
      <c r="A24" s="52">
        <v>7</v>
      </c>
      <c r="B24" s="50" t="s">
        <v>36</v>
      </c>
      <c r="C24" s="53"/>
      <c r="D24" s="52" t="s">
        <v>18</v>
      </c>
      <c r="E24" s="60">
        <v>24</v>
      </c>
      <c r="F24" s="32">
        <v>149</v>
      </c>
      <c r="G24" s="69">
        <f t="shared" si="2"/>
        <v>3576</v>
      </c>
      <c r="H24" s="52"/>
      <c r="I24" s="52"/>
      <c r="J24" s="52">
        <v>20</v>
      </c>
      <c r="K24" s="60">
        <f>J24*F24</f>
        <v>2980</v>
      </c>
      <c r="L24" s="32">
        <v>129</v>
      </c>
      <c r="M24" s="52">
        <f>L24*F24</f>
        <v>19221</v>
      </c>
    </row>
    <row r="25" spans="1:13" x14ac:dyDescent="0.25">
      <c r="A25" s="52">
        <v>8</v>
      </c>
      <c r="B25" s="50" t="s">
        <v>37</v>
      </c>
      <c r="C25" s="53"/>
      <c r="D25" s="52" t="s">
        <v>16</v>
      </c>
      <c r="E25" s="60">
        <v>2976</v>
      </c>
      <c r="F25" s="32">
        <v>1</v>
      </c>
      <c r="G25" s="69">
        <f t="shared" si="2"/>
        <v>2976</v>
      </c>
      <c r="H25" s="52"/>
      <c r="I25" s="52"/>
      <c r="J25" s="52"/>
      <c r="K25" s="60">
        <v>0</v>
      </c>
      <c r="L25" s="32">
        <v>1</v>
      </c>
      <c r="M25" s="52">
        <f t="shared" ref="M25:M45" si="4">L25*E25</f>
        <v>2976</v>
      </c>
    </row>
    <row r="26" spans="1:13" x14ac:dyDescent="0.25">
      <c r="A26" s="52">
        <v>9</v>
      </c>
      <c r="B26" s="50" t="s">
        <v>38</v>
      </c>
      <c r="C26" s="53"/>
      <c r="D26" s="52" t="s">
        <v>18</v>
      </c>
      <c r="E26" s="60">
        <v>2452</v>
      </c>
      <c r="F26" s="32">
        <v>14</v>
      </c>
      <c r="G26" s="69">
        <f t="shared" si="2"/>
        <v>34328</v>
      </c>
      <c r="H26" s="52"/>
      <c r="I26" s="52"/>
      <c r="J26" s="52"/>
      <c r="K26" s="52">
        <v>2452</v>
      </c>
      <c r="L26" s="32">
        <v>13</v>
      </c>
      <c r="M26" s="52">
        <f t="shared" si="4"/>
        <v>31876</v>
      </c>
    </row>
    <row r="27" spans="1:13" x14ac:dyDescent="0.25">
      <c r="A27" s="52">
        <v>10</v>
      </c>
      <c r="B27" s="50" t="s">
        <v>38</v>
      </c>
      <c r="C27" s="53"/>
      <c r="D27" s="52" t="s">
        <v>18</v>
      </c>
      <c r="E27" s="60">
        <v>440</v>
      </c>
      <c r="F27" s="32">
        <v>1</v>
      </c>
      <c r="G27" s="69">
        <f t="shared" si="2"/>
        <v>440</v>
      </c>
      <c r="H27" s="52"/>
      <c r="I27" s="52"/>
      <c r="J27" s="52"/>
      <c r="K27" s="60">
        <v>0</v>
      </c>
      <c r="L27" s="32">
        <v>1</v>
      </c>
      <c r="M27" s="52">
        <f t="shared" si="4"/>
        <v>440</v>
      </c>
    </row>
    <row r="28" spans="1:13" x14ac:dyDescent="0.25">
      <c r="A28" s="52">
        <v>11</v>
      </c>
      <c r="B28" s="50" t="s">
        <v>39</v>
      </c>
      <c r="C28" s="53"/>
      <c r="D28" s="52" t="s">
        <v>16</v>
      </c>
      <c r="E28" s="60">
        <v>11</v>
      </c>
      <c r="F28" s="32">
        <v>12</v>
      </c>
      <c r="G28" s="69">
        <f t="shared" si="2"/>
        <v>132</v>
      </c>
      <c r="H28" s="52"/>
      <c r="I28" s="52"/>
      <c r="J28" s="52"/>
      <c r="K28" s="60">
        <v>0</v>
      </c>
      <c r="L28" s="32">
        <v>12</v>
      </c>
      <c r="M28" s="52">
        <f t="shared" si="4"/>
        <v>132</v>
      </c>
    </row>
    <row r="29" spans="1:13" x14ac:dyDescent="0.25">
      <c r="A29" s="52">
        <v>12</v>
      </c>
      <c r="B29" s="50" t="s">
        <v>39</v>
      </c>
      <c r="C29" s="53"/>
      <c r="D29" s="52" t="s">
        <v>16</v>
      </c>
      <c r="E29" s="60">
        <v>75</v>
      </c>
      <c r="F29" s="32">
        <v>11</v>
      </c>
      <c r="G29" s="69">
        <f t="shared" si="2"/>
        <v>825</v>
      </c>
      <c r="H29" s="52"/>
      <c r="I29" s="52"/>
      <c r="J29" s="52"/>
      <c r="K29" s="60">
        <v>0</v>
      </c>
      <c r="L29" s="32">
        <v>11</v>
      </c>
      <c r="M29" s="52">
        <f t="shared" si="4"/>
        <v>825</v>
      </c>
    </row>
    <row r="30" spans="1:13" x14ac:dyDescent="0.25">
      <c r="A30" s="52">
        <v>13</v>
      </c>
      <c r="B30" s="50" t="s">
        <v>40</v>
      </c>
      <c r="C30" s="53"/>
      <c r="D30" s="52" t="s">
        <v>18</v>
      </c>
      <c r="E30" s="60">
        <v>80</v>
      </c>
      <c r="F30" s="32">
        <v>0</v>
      </c>
      <c r="G30" s="69">
        <f t="shared" si="2"/>
        <v>0</v>
      </c>
      <c r="H30" s="52"/>
      <c r="I30" s="52"/>
      <c r="J30" s="52"/>
      <c r="K30" s="60">
        <v>0</v>
      </c>
      <c r="L30" s="32">
        <v>0</v>
      </c>
      <c r="M30" s="52">
        <f t="shared" si="4"/>
        <v>0</v>
      </c>
    </row>
    <row r="31" spans="1:13" x14ac:dyDescent="0.25">
      <c r="A31" s="52">
        <v>14</v>
      </c>
      <c r="B31" s="50" t="s">
        <v>41</v>
      </c>
      <c r="C31" s="53"/>
      <c r="D31" s="52" t="s">
        <v>18</v>
      </c>
      <c r="E31" s="60">
        <v>75</v>
      </c>
      <c r="F31" s="32">
        <v>1</v>
      </c>
      <c r="G31" s="69">
        <f t="shared" si="2"/>
        <v>75</v>
      </c>
      <c r="H31" s="52"/>
      <c r="I31" s="52"/>
      <c r="J31" s="52"/>
      <c r="K31" s="60">
        <v>0</v>
      </c>
      <c r="L31" s="32">
        <v>1</v>
      </c>
      <c r="M31" s="52">
        <f t="shared" si="4"/>
        <v>75</v>
      </c>
    </row>
    <row r="32" spans="1:13" x14ac:dyDescent="0.25">
      <c r="A32" s="52">
        <v>15</v>
      </c>
      <c r="B32" s="50" t="s">
        <v>42</v>
      </c>
      <c r="C32" s="53"/>
      <c r="D32" s="52" t="s">
        <v>18</v>
      </c>
      <c r="E32" s="60">
        <v>80</v>
      </c>
      <c r="F32" s="32">
        <v>2</v>
      </c>
      <c r="G32" s="69">
        <f t="shared" si="2"/>
        <v>160</v>
      </c>
      <c r="H32" s="52"/>
      <c r="I32" s="52"/>
      <c r="J32" s="52"/>
      <c r="K32" s="60">
        <v>0</v>
      </c>
      <c r="L32" s="32">
        <v>2</v>
      </c>
      <c r="M32" s="52">
        <f t="shared" si="4"/>
        <v>160</v>
      </c>
    </row>
    <row r="33" spans="1:15" x14ac:dyDescent="0.25">
      <c r="A33" s="52">
        <v>16</v>
      </c>
      <c r="B33" s="50" t="s">
        <v>43</v>
      </c>
      <c r="C33" s="53"/>
      <c r="D33" s="52" t="s">
        <v>18</v>
      </c>
      <c r="E33" s="60">
        <v>560</v>
      </c>
      <c r="F33" s="32">
        <v>20</v>
      </c>
      <c r="G33" s="69">
        <f t="shared" si="2"/>
        <v>11200</v>
      </c>
      <c r="H33" s="52"/>
      <c r="I33" s="52"/>
      <c r="J33" s="52"/>
      <c r="K33" s="60">
        <v>0</v>
      </c>
      <c r="L33" s="32">
        <v>20</v>
      </c>
      <c r="M33" s="52">
        <f t="shared" si="4"/>
        <v>11200</v>
      </c>
    </row>
    <row r="34" spans="1:15" x14ac:dyDescent="0.25">
      <c r="A34" s="52">
        <v>17</v>
      </c>
      <c r="B34" s="50" t="s">
        <v>44</v>
      </c>
      <c r="C34" s="53"/>
      <c r="D34" s="52" t="s">
        <v>18</v>
      </c>
      <c r="E34" s="60">
        <v>700</v>
      </c>
      <c r="F34" s="32">
        <v>82</v>
      </c>
      <c r="G34" s="69">
        <f t="shared" si="2"/>
        <v>57400</v>
      </c>
      <c r="H34" s="52"/>
      <c r="I34" s="52"/>
      <c r="J34" s="52"/>
      <c r="K34" s="60">
        <v>0</v>
      </c>
      <c r="L34" s="32">
        <v>82</v>
      </c>
      <c r="M34" s="52">
        <f t="shared" si="4"/>
        <v>57400</v>
      </c>
      <c r="O34" s="16"/>
    </row>
    <row r="35" spans="1:15" x14ac:dyDescent="0.25">
      <c r="A35" s="52">
        <v>18</v>
      </c>
      <c r="B35" s="50" t="s">
        <v>45</v>
      </c>
      <c r="C35" s="53"/>
      <c r="D35" s="52" t="s">
        <v>18</v>
      </c>
      <c r="E35" s="60">
        <v>900</v>
      </c>
      <c r="F35" s="42">
        <v>3</v>
      </c>
      <c r="G35" s="69">
        <f t="shared" si="2"/>
        <v>2700</v>
      </c>
      <c r="H35" s="52"/>
      <c r="I35" s="52"/>
      <c r="J35" s="52"/>
      <c r="K35" s="60">
        <v>0</v>
      </c>
      <c r="L35" s="42">
        <v>3</v>
      </c>
      <c r="M35" s="52">
        <f t="shared" si="4"/>
        <v>2700</v>
      </c>
    </row>
    <row r="36" spans="1:15" x14ac:dyDescent="0.25">
      <c r="A36" s="52">
        <v>19</v>
      </c>
      <c r="B36" s="50" t="s">
        <v>46</v>
      </c>
      <c r="C36" s="53"/>
      <c r="D36" s="52" t="s">
        <v>18</v>
      </c>
      <c r="E36" s="60">
        <v>3000</v>
      </c>
      <c r="F36" s="42">
        <v>2</v>
      </c>
      <c r="G36" s="69">
        <f t="shared" si="2"/>
        <v>6000</v>
      </c>
      <c r="H36" s="52"/>
      <c r="I36" s="52"/>
      <c r="J36" s="52"/>
      <c r="K36" s="52">
        <v>3000</v>
      </c>
      <c r="L36" s="42">
        <v>2</v>
      </c>
      <c r="M36" s="52">
        <f t="shared" si="4"/>
        <v>6000</v>
      </c>
    </row>
    <row r="37" spans="1:15" x14ac:dyDescent="0.25">
      <c r="A37" s="52">
        <v>20</v>
      </c>
      <c r="B37" s="50" t="s">
        <v>36</v>
      </c>
      <c r="C37" s="53"/>
      <c r="D37" s="52" t="s">
        <v>18</v>
      </c>
      <c r="E37" s="60">
        <v>350</v>
      </c>
      <c r="F37" s="42">
        <v>52</v>
      </c>
      <c r="G37" s="69">
        <f t="shared" si="2"/>
        <v>18200</v>
      </c>
      <c r="H37" s="52"/>
      <c r="I37" s="52"/>
      <c r="J37" s="52"/>
      <c r="K37" s="52">
        <v>0</v>
      </c>
      <c r="L37" s="42">
        <v>52</v>
      </c>
      <c r="M37" s="52">
        <f t="shared" si="4"/>
        <v>18200</v>
      </c>
    </row>
    <row r="38" spans="1:15" x14ac:dyDescent="0.25">
      <c r="A38" s="52">
        <v>21</v>
      </c>
      <c r="B38" s="50" t="s">
        <v>47</v>
      </c>
      <c r="C38" s="53"/>
      <c r="D38" s="52" t="s">
        <v>18</v>
      </c>
      <c r="E38" s="60">
        <v>1500</v>
      </c>
      <c r="F38" s="42">
        <v>3</v>
      </c>
      <c r="G38" s="69">
        <f t="shared" si="2"/>
        <v>4500</v>
      </c>
      <c r="H38" s="52"/>
      <c r="I38" s="52"/>
      <c r="J38" s="52"/>
      <c r="K38" s="60">
        <v>0</v>
      </c>
      <c r="L38" s="42">
        <v>3</v>
      </c>
      <c r="M38" s="52">
        <f t="shared" si="4"/>
        <v>4500</v>
      </c>
    </row>
    <row r="39" spans="1:15" x14ac:dyDescent="0.25">
      <c r="A39" s="52">
        <v>22</v>
      </c>
      <c r="B39" s="50" t="s">
        <v>45</v>
      </c>
      <c r="C39" s="53"/>
      <c r="D39" s="52" t="s">
        <v>18</v>
      </c>
      <c r="E39" s="60">
        <v>700</v>
      </c>
      <c r="F39" s="42">
        <v>2</v>
      </c>
      <c r="G39" s="69">
        <f t="shared" si="2"/>
        <v>1400</v>
      </c>
      <c r="H39" s="52"/>
      <c r="I39" s="52"/>
      <c r="J39" s="52"/>
      <c r="K39" s="52">
        <v>700</v>
      </c>
      <c r="L39" s="42">
        <v>2</v>
      </c>
      <c r="M39" s="52">
        <f t="shared" si="4"/>
        <v>1400</v>
      </c>
    </row>
    <row r="40" spans="1:15" x14ac:dyDescent="0.25">
      <c r="A40" s="52">
        <v>23</v>
      </c>
      <c r="B40" s="50" t="s">
        <v>48</v>
      </c>
      <c r="C40" s="53"/>
      <c r="D40" s="52" t="s">
        <v>17</v>
      </c>
      <c r="E40" s="60">
        <v>8000</v>
      </c>
      <c r="F40" s="42">
        <v>3</v>
      </c>
      <c r="G40" s="69">
        <f t="shared" si="2"/>
        <v>24000</v>
      </c>
      <c r="H40" s="52"/>
      <c r="I40" s="52"/>
      <c r="J40" s="52"/>
      <c r="K40" s="60">
        <v>0</v>
      </c>
      <c r="L40" s="42">
        <v>3</v>
      </c>
      <c r="M40" s="52">
        <f t="shared" si="4"/>
        <v>24000</v>
      </c>
    </row>
    <row r="41" spans="1:15" x14ac:dyDescent="0.25">
      <c r="A41" s="52">
        <v>24</v>
      </c>
      <c r="B41" s="50" t="s">
        <v>49</v>
      </c>
      <c r="C41" s="53"/>
      <c r="D41" s="52" t="s">
        <v>18</v>
      </c>
      <c r="E41" s="60">
        <v>7000</v>
      </c>
      <c r="F41" s="42">
        <v>1</v>
      </c>
      <c r="G41" s="69">
        <f t="shared" si="2"/>
        <v>7000</v>
      </c>
      <c r="H41" s="52"/>
      <c r="I41" s="52"/>
      <c r="J41" s="52"/>
      <c r="K41" s="60">
        <v>0</v>
      </c>
      <c r="L41" s="42">
        <v>1</v>
      </c>
      <c r="M41" s="60">
        <f t="shared" si="4"/>
        <v>7000</v>
      </c>
    </row>
    <row r="42" spans="1:15" x14ac:dyDescent="0.25">
      <c r="A42" s="52">
        <v>25</v>
      </c>
      <c r="B42" s="50" t="s">
        <v>52</v>
      </c>
      <c r="C42" s="53"/>
      <c r="D42" s="52" t="s">
        <v>18</v>
      </c>
      <c r="E42" s="60">
        <v>2000</v>
      </c>
      <c r="F42" s="42">
        <v>1</v>
      </c>
      <c r="G42" s="69">
        <f t="shared" si="2"/>
        <v>2000</v>
      </c>
      <c r="H42" s="52"/>
      <c r="I42" s="52"/>
      <c r="J42" s="52"/>
      <c r="K42" s="60">
        <v>0</v>
      </c>
      <c r="L42" s="42">
        <v>1</v>
      </c>
      <c r="M42" s="52">
        <f t="shared" si="4"/>
        <v>2000</v>
      </c>
    </row>
    <row r="43" spans="1:15" x14ac:dyDescent="0.25">
      <c r="A43" s="52">
        <v>26</v>
      </c>
      <c r="B43" s="50" t="s">
        <v>50</v>
      </c>
      <c r="C43" s="53"/>
      <c r="D43" s="52" t="s">
        <v>17</v>
      </c>
      <c r="E43" s="60">
        <v>25000</v>
      </c>
      <c r="F43" s="42">
        <v>1</v>
      </c>
      <c r="G43" s="69">
        <f t="shared" si="2"/>
        <v>25000</v>
      </c>
      <c r="H43" s="52"/>
      <c r="I43" s="52"/>
      <c r="J43" s="52"/>
      <c r="K43" s="60">
        <v>0</v>
      </c>
      <c r="L43" s="42">
        <v>1</v>
      </c>
      <c r="M43" s="52">
        <f t="shared" si="4"/>
        <v>25000</v>
      </c>
    </row>
    <row r="44" spans="1:15" x14ac:dyDescent="0.25">
      <c r="A44" s="52">
        <v>27</v>
      </c>
      <c r="B44" s="50" t="s">
        <v>42</v>
      </c>
      <c r="C44" s="53"/>
      <c r="D44" s="52" t="s">
        <v>18</v>
      </c>
      <c r="E44" s="60">
        <v>100</v>
      </c>
      <c r="F44" s="42">
        <v>1</v>
      </c>
      <c r="G44" s="69">
        <f t="shared" si="2"/>
        <v>100</v>
      </c>
      <c r="H44" s="52"/>
      <c r="I44" s="52"/>
      <c r="J44" s="52"/>
      <c r="K44" s="60">
        <v>0</v>
      </c>
      <c r="L44" s="42">
        <v>1</v>
      </c>
      <c r="M44" s="52">
        <f t="shared" si="4"/>
        <v>100</v>
      </c>
    </row>
    <row r="45" spans="1:15" x14ac:dyDescent="0.25">
      <c r="A45" s="52">
        <v>28</v>
      </c>
      <c r="B45" s="50" t="s">
        <v>51</v>
      </c>
      <c r="C45" s="53"/>
      <c r="D45" s="52" t="s">
        <v>53</v>
      </c>
      <c r="E45" s="60">
        <v>100</v>
      </c>
      <c r="F45" s="42">
        <v>1</v>
      </c>
      <c r="G45" s="69">
        <f t="shared" si="2"/>
        <v>100</v>
      </c>
      <c r="H45" s="52"/>
      <c r="I45" s="52"/>
      <c r="J45" s="52"/>
      <c r="K45" s="52">
        <v>400</v>
      </c>
      <c r="L45" s="42">
        <v>1</v>
      </c>
      <c r="M45" s="52">
        <f t="shared" si="4"/>
        <v>100</v>
      </c>
    </row>
    <row r="46" spans="1:15" x14ac:dyDescent="0.25">
      <c r="A46" s="52"/>
      <c r="B46" s="50"/>
      <c r="C46" s="53"/>
      <c r="D46" s="52"/>
      <c r="E46" s="60"/>
      <c r="F46" s="42"/>
      <c r="G46" s="69"/>
      <c r="H46" s="52"/>
      <c r="I46" s="52"/>
      <c r="J46" s="52"/>
      <c r="K46" s="52"/>
      <c r="L46" s="42"/>
      <c r="M46" s="58"/>
    </row>
    <row r="47" spans="1:15" x14ac:dyDescent="0.25">
      <c r="A47" s="54"/>
      <c r="B47" s="67" t="s">
        <v>69</v>
      </c>
      <c r="C47" s="55"/>
      <c r="D47" s="55"/>
      <c r="E47" s="55"/>
      <c r="F47" s="44"/>
      <c r="G47" s="45"/>
      <c r="H47" s="55"/>
      <c r="I47" s="55"/>
      <c r="J47" s="55"/>
      <c r="K47" s="59"/>
      <c r="L47" s="55"/>
      <c r="M47" s="59">
        <v>2559171</v>
      </c>
    </row>
    <row r="48" spans="1:15" x14ac:dyDescent="0.25">
      <c r="A48" s="66"/>
      <c r="B48" s="64"/>
      <c r="C48" s="64"/>
      <c r="D48" s="64"/>
      <c r="E48" s="65"/>
      <c r="F48" s="62"/>
      <c r="G48" s="62"/>
      <c r="H48" s="62"/>
      <c r="I48" s="62"/>
      <c r="J48" s="62"/>
      <c r="K48" s="62"/>
      <c r="L48" s="62"/>
      <c r="M48" s="62"/>
    </row>
    <row r="49" spans="1:13" x14ac:dyDescent="0.25">
      <c r="A49" s="64"/>
      <c r="B49" s="63"/>
      <c r="C49" s="63" t="s">
        <v>70</v>
      </c>
      <c r="D49" s="63"/>
      <c r="E49" s="63"/>
      <c r="F49" s="63"/>
      <c r="G49" s="63"/>
      <c r="H49" s="64"/>
      <c r="I49" s="64"/>
      <c r="J49" s="64"/>
      <c r="K49" s="64"/>
      <c r="L49" s="64"/>
      <c r="M49" s="64"/>
    </row>
    <row r="50" spans="1:13" x14ac:dyDescent="0.25">
      <c r="A50" s="64"/>
      <c r="B50" s="63"/>
      <c r="C50" s="63" t="s">
        <v>81</v>
      </c>
      <c r="D50" s="63"/>
      <c r="E50" s="63"/>
      <c r="F50" s="63"/>
      <c r="G50" s="63"/>
      <c r="H50" s="64"/>
      <c r="I50" s="64"/>
      <c r="J50" s="64"/>
      <c r="K50" s="64"/>
      <c r="L50" s="64"/>
      <c r="M50" s="64"/>
    </row>
    <row r="51" spans="1:13" x14ac:dyDescent="0.25">
      <c r="A51" s="8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3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B57" s="5"/>
    </row>
    <row r="58" spans="1:13" x14ac:dyDescent="0.25">
      <c r="B58" s="5"/>
    </row>
    <row r="59" spans="1:13" x14ac:dyDescent="0.25">
      <c r="B59" s="5"/>
    </row>
    <row r="60" spans="1:13" x14ac:dyDescent="0.25">
      <c r="B60" s="5"/>
    </row>
    <row r="61" spans="1:13" x14ac:dyDescent="0.25">
      <c r="B61" s="5"/>
    </row>
    <row r="62" spans="1:13" x14ac:dyDescent="0.25">
      <c r="B62" s="5"/>
    </row>
    <row r="63" spans="1:13" x14ac:dyDescent="0.25">
      <c r="B63" s="5"/>
    </row>
    <row r="64" spans="1:13" x14ac:dyDescent="0.25">
      <c r="B64" s="5"/>
    </row>
    <row r="65" spans="2:2" x14ac:dyDescent="0.25">
      <c r="B65" s="5"/>
    </row>
    <row r="66" spans="2:2" x14ac:dyDescent="0.25">
      <c r="B66" s="5"/>
    </row>
    <row r="67" spans="2:2" x14ac:dyDescent="0.25">
      <c r="B67" s="5"/>
    </row>
    <row r="68" spans="2:2" x14ac:dyDescent="0.25">
      <c r="B68" s="5"/>
    </row>
    <row r="69" spans="2:2" x14ac:dyDescent="0.25">
      <c r="B69" s="5"/>
    </row>
    <row r="70" spans="2:2" x14ac:dyDescent="0.25">
      <c r="B70" s="5"/>
    </row>
    <row r="71" spans="2:2" x14ac:dyDescent="0.25">
      <c r="B71" s="5"/>
    </row>
    <row r="72" spans="2:2" x14ac:dyDescent="0.25">
      <c r="B72" s="5"/>
    </row>
    <row r="73" spans="2:2" x14ac:dyDescent="0.25">
      <c r="B73" s="5"/>
    </row>
    <row r="74" spans="2:2" x14ac:dyDescent="0.25">
      <c r="B74" s="5"/>
    </row>
    <row r="75" spans="2:2" x14ac:dyDescent="0.25">
      <c r="B75" s="5"/>
    </row>
    <row r="76" spans="2:2" x14ac:dyDescent="0.25">
      <c r="B76" s="5"/>
    </row>
    <row r="77" spans="2:2" x14ac:dyDescent="0.25">
      <c r="B77" s="5"/>
    </row>
    <row r="78" spans="2:2" x14ac:dyDescent="0.25">
      <c r="B78" s="5"/>
    </row>
    <row r="79" spans="2:2" x14ac:dyDescent="0.25">
      <c r="B79" s="5"/>
    </row>
    <row r="80" spans="2:2" x14ac:dyDescent="0.25">
      <c r="B80" s="5"/>
    </row>
    <row r="81" spans="2:2" x14ac:dyDescent="0.25">
      <c r="B81" s="5"/>
    </row>
    <row r="82" spans="2:2" x14ac:dyDescent="0.25">
      <c r="B82" s="5"/>
    </row>
    <row r="83" spans="2:2" x14ac:dyDescent="0.25">
      <c r="B83" s="5"/>
    </row>
    <row r="84" spans="2:2" x14ac:dyDescent="0.25">
      <c r="B84" s="5"/>
    </row>
    <row r="85" spans="2:2" x14ac:dyDescent="0.25">
      <c r="B85" s="5"/>
    </row>
    <row r="86" spans="2:2" x14ac:dyDescent="0.25">
      <c r="B86" s="5"/>
    </row>
    <row r="87" spans="2:2" x14ac:dyDescent="0.25">
      <c r="B87" s="5"/>
    </row>
    <row r="88" spans="2:2" x14ac:dyDescent="0.25">
      <c r="B88" s="5"/>
    </row>
    <row r="89" spans="2:2" x14ac:dyDescent="0.25">
      <c r="B89" s="5"/>
    </row>
    <row r="90" spans="2:2" x14ac:dyDescent="0.25">
      <c r="B90" s="5"/>
    </row>
    <row r="91" spans="2:2" x14ac:dyDescent="0.25">
      <c r="B91" s="5"/>
    </row>
    <row r="92" spans="2:2" x14ac:dyDescent="0.25">
      <c r="B92" s="5"/>
    </row>
    <row r="93" spans="2:2" x14ac:dyDescent="0.25">
      <c r="B93" s="5"/>
    </row>
    <row r="94" spans="2:2" x14ac:dyDescent="0.25">
      <c r="B94" s="5"/>
    </row>
    <row r="95" spans="2:2" x14ac:dyDescent="0.25">
      <c r="B95" s="5"/>
    </row>
    <row r="96" spans="2:2" x14ac:dyDescent="0.25">
      <c r="B96" s="5"/>
    </row>
    <row r="97" spans="2:2" x14ac:dyDescent="0.25">
      <c r="B97" s="5"/>
    </row>
    <row r="98" spans="2:2" x14ac:dyDescent="0.25">
      <c r="B98" s="5"/>
    </row>
    <row r="99" spans="2:2" x14ac:dyDescent="0.25">
      <c r="B99" s="5"/>
    </row>
    <row r="100" spans="2:2" x14ac:dyDescent="0.25">
      <c r="B100" s="5"/>
    </row>
    <row r="101" spans="2:2" x14ac:dyDescent="0.25">
      <c r="B101" s="5"/>
    </row>
    <row r="102" spans="2:2" x14ac:dyDescent="0.25">
      <c r="B102" s="5"/>
    </row>
    <row r="103" spans="2:2" x14ac:dyDescent="0.25">
      <c r="B103" s="5"/>
    </row>
    <row r="104" spans="2:2" x14ac:dyDescent="0.25">
      <c r="B104" s="5"/>
    </row>
    <row r="105" spans="2:2" x14ac:dyDescent="0.25">
      <c r="B105" s="5"/>
    </row>
    <row r="106" spans="2:2" x14ac:dyDescent="0.25">
      <c r="B106" s="5"/>
    </row>
    <row r="107" spans="2:2" x14ac:dyDescent="0.25">
      <c r="B107" s="5"/>
    </row>
    <row r="108" spans="2:2" x14ac:dyDescent="0.25">
      <c r="B108" s="5"/>
    </row>
    <row r="109" spans="2:2" x14ac:dyDescent="0.25">
      <c r="B109" s="5"/>
    </row>
    <row r="110" spans="2:2" x14ac:dyDescent="0.25">
      <c r="B110" s="5"/>
    </row>
    <row r="111" spans="2:2" x14ac:dyDescent="0.25">
      <c r="B111" s="5"/>
    </row>
    <row r="112" spans="2:2" x14ac:dyDescent="0.25">
      <c r="B112" s="5"/>
    </row>
    <row r="113" spans="2:2" x14ac:dyDescent="0.25">
      <c r="B113" s="5"/>
    </row>
    <row r="114" spans="2:2" x14ac:dyDescent="0.25">
      <c r="B114" s="5"/>
    </row>
    <row r="115" spans="2:2" x14ac:dyDescent="0.25">
      <c r="B115" s="5"/>
    </row>
    <row r="116" spans="2:2" x14ac:dyDescent="0.25">
      <c r="B116" s="5"/>
    </row>
    <row r="117" spans="2:2" x14ac:dyDescent="0.25">
      <c r="B117" s="5"/>
    </row>
    <row r="118" spans="2:2" x14ac:dyDescent="0.25">
      <c r="B118" s="5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25" workbookViewId="0">
      <selection sqref="A1:M53"/>
    </sheetView>
  </sheetViews>
  <sheetFormatPr defaultRowHeight="15" x14ac:dyDescent="0.25"/>
  <cols>
    <col min="1" max="1" width="3" customWidth="1"/>
    <col min="2" max="2" width="7.7109375" customWidth="1"/>
    <col min="3" max="3" width="6.5703125" customWidth="1"/>
    <col min="4" max="4" width="4.42578125" customWidth="1"/>
    <col min="5" max="5" width="9.42578125" customWidth="1"/>
    <col min="6" max="6" width="4.5703125" customWidth="1"/>
    <col min="7" max="7" width="10.7109375" customWidth="1"/>
    <col min="8" max="8" width="3.7109375" customWidth="1"/>
    <col min="9" max="9" width="8.42578125" customWidth="1"/>
    <col min="10" max="10" width="4.140625" customWidth="1"/>
    <col min="11" max="11" width="9.42578125" customWidth="1"/>
    <col min="12" max="12" width="5.140625" customWidth="1"/>
    <col min="13" max="13" width="10.7109375" customWidth="1"/>
  </cols>
  <sheetData>
    <row r="1" spans="1:13" ht="12.95" customHeight="1" x14ac:dyDescent="0.25">
      <c r="A1" s="30" t="s">
        <v>64</v>
      </c>
      <c r="B1" s="30"/>
      <c r="C1" s="30"/>
      <c r="D1" s="30"/>
      <c r="E1" s="30"/>
    </row>
    <row r="2" spans="1:13" ht="12.95" customHeight="1" x14ac:dyDescent="0.25">
      <c r="A2" s="30"/>
      <c r="B2" s="30" t="s">
        <v>96</v>
      </c>
      <c r="C2" s="30"/>
      <c r="D2" s="30"/>
      <c r="E2" s="30"/>
    </row>
    <row r="3" spans="1:13" ht="12.95" customHeight="1" x14ac:dyDescent="0.25">
      <c r="A3" s="99" t="s">
        <v>2</v>
      </c>
      <c r="B3" s="99" t="s">
        <v>65</v>
      </c>
      <c r="C3" s="100"/>
      <c r="D3" s="101" t="s">
        <v>66</v>
      </c>
      <c r="E3" s="101" t="s">
        <v>68</v>
      </c>
      <c r="F3" s="99" t="s">
        <v>94</v>
      </c>
      <c r="G3" s="102"/>
      <c r="H3" s="99" t="s">
        <v>92</v>
      </c>
      <c r="I3" s="102"/>
      <c r="J3" s="99" t="s">
        <v>93</v>
      </c>
      <c r="K3" s="102"/>
      <c r="L3" s="99" t="s">
        <v>80</v>
      </c>
      <c r="M3" s="102"/>
    </row>
    <row r="4" spans="1:13" ht="12.95" customHeight="1" x14ac:dyDescent="0.25">
      <c r="A4" s="49"/>
      <c r="B4" s="50"/>
      <c r="C4" s="53"/>
      <c r="D4" s="52" t="s">
        <v>67</v>
      </c>
      <c r="E4" s="52"/>
      <c r="F4" s="52" t="s">
        <v>7</v>
      </c>
      <c r="G4" s="52" t="s">
        <v>11</v>
      </c>
      <c r="H4" s="52" t="s">
        <v>7</v>
      </c>
      <c r="I4" s="52" t="s">
        <v>11</v>
      </c>
      <c r="J4" s="50" t="s">
        <v>7</v>
      </c>
      <c r="K4" s="52" t="s">
        <v>8</v>
      </c>
      <c r="L4" s="52" t="s">
        <v>7</v>
      </c>
      <c r="M4" s="52" t="s">
        <v>8</v>
      </c>
    </row>
    <row r="5" spans="1:13" ht="12.95" customHeight="1" x14ac:dyDescent="0.25">
      <c r="A5" s="47">
        <v>1</v>
      </c>
      <c r="B5" s="41" t="s">
        <v>15</v>
      </c>
      <c r="C5" s="48"/>
      <c r="D5" s="47" t="s">
        <v>16</v>
      </c>
      <c r="E5" s="80">
        <v>1243562</v>
      </c>
      <c r="F5" s="47">
        <v>1</v>
      </c>
      <c r="G5" s="47">
        <f>F5*E5</f>
        <v>1243562</v>
      </c>
      <c r="H5" s="52"/>
      <c r="I5" s="52"/>
      <c r="J5" s="52"/>
      <c r="K5" s="52"/>
      <c r="L5" s="47">
        <v>1</v>
      </c>
      <c r="M5" s="47">
        <f>G5</f>
        <v>1243562</v>
      </c>
    </row>
    <row r="6" spans="1:13" ht="12.95" customHeight="1" x14ac:dyDescent="0.25">
      <c r="A6" s="47">
        <v>2</v>
      </c>
      <c r="B6" s="41" t="s">
        <v>19</v>
      </c>
      <c r="C6" s="48"/>
      <c r="D6" s="47" t="s">
        <v>17</v>
      </c>
      <c r="E6" s="80">
        <v>810851</v>
      </c>
      <c r="F6" s="81">
        <v>1</v>
      </c>
      <c r="G6" s="47">
        <f t="shared" ref="G6:G15" si="0">F6*E6</f>
        <v>810851</v>
      </c>
      <c r="H6" s="52"/>
      <c r="I6" s="52"/>
      <c r="J6" s="52"/>
      <c r="K6" s="52"/>
      <c r="L6" s="81">
        <v>1</v>
      </c>
      <c r="M6" s="47">
        <f t="shared" ref="M6:M23" si="1">G6</f>
        <v>810851</v>
      </c>
    </row>
    <row r="7" spans="1:13" ht="12.95" customHeight="1" x14ac:dyDescent="0.25">
      <c r="A7" s="47">
        <v>3</v>
      </c>
      <c r="B7" s="41" t="s">
        <v>20</v>
      </c>
      <c r="C7" s="48"/>
      <c r="D7" s="47" t="s">
        <v>18</v>
      </c>
      <c r="E7" s="80">
        <v>8500</v>
      </c>
      <c r="F7" s="47">
        <v>1</v>
      </c>
      <c r="G7" s="47">
        <f t="shared" si="0"/>
        <v>8500</v>
      </c>
      <c r="H7" s="52"/>
      <c r="I7" s="52"/>
      <c r="J7" s="52"/>
      <c r="K7" s="52"/>
      <c r="L7" s="47">
        <v>1</v>
      </c>
      <c r="M7" s="47">
        <f t="shared" si="1"/>
        <v>8500</v>
      </c>
    </row>
    <row r="8" spans="1:13" ht="12.95" customHeight="1" x14ac:dyDescent="0.25">
      <c r="A8" s="47">
        <v>4</v>
      </c>
      <c r="B8" s="41" t="s">
        <v>21</v>
      </c>
      <c r="C8" s="48"/>
      <c r="D8" s="47" t="s">
        <v>16</v>
      </c>
      <c r="E8" s="80">
        <v>29543</v>
      </c>
      <c r="F8" s="47">
        <v>7</v>
      </c>
      <c r="G8" s="47">
        <f t="shared" si="0"/>
        <v>206801</v>
      </c>
      <c r="H8" s="52"/>
      <c r="I8" s="52"/>
      <c r="J8" s="52">
        <v>5</v>
      </c>
      <c r="K8" s="52">
        <f>J8*E8</f>
        <v>147715</v>
      </c>
      <c r="L8" s="47">
        <v>2</v>
      </c>
      <c r="M8" s="47">
        <f>L8*E8</f>
        <v>59086</v>
      </c>
    </row>
    <row r="9" spans="1:13" ht="12.95" customHeight="1" x14ac:dyDescent="0.25">
      <c r="A9" s="47">
        <v>5</v>
      </c>
      <c r="B9" s="41" t="s">
        <v>21</v>
      </c>
      <c r="C9" s="48"/>
      <c r="D9" s="47" t="s">
        <v>18</v>
      </c>
      <c r="E9" s="80">
        <v>13500</v>
      </c>
      <c r="F9" s="47">
        <v>1</v>
      </c>
      <c r="G9" s="47">
        <f t="shared" si="0"/>
        <v>13500</v>
      </c>
      <c r="H9" s="52"/>
      <c r="I9" s="52"/>
      <c r="J9" s="52"/>
      <c r="K9" s="52"/>
      <c r="L9" s="47">
        <v>1</v>
      </c>
      <c r="M9" s="47">
        <f t="shared" si="1"/>
        <v>13500</v>
      </c>
    </row>
    <row r="10" spans="1:13" ht="12.95" customHeight="1" x14ac:dyDescent="0.25">
      <c r="A10" s="47">
        <v>6</v>
      </c>
      <c r="B10" s="41" t="s">
        <v>22</v>
      </c>
      <c r="C10" s="48"/>
      <c r="D10" s="47" t="s">
        <v>18</v>
      </c>
      <c r="E10" s="80">
        <v>15000</v>
      </c>
      <c r="F10" s="47">
        <v>1</v>
      </c>
      <c r="G10" s="47">
        <f t="shared" si="0"/>
        <v>15000</v>
      </c>
      <c r="H10" s="52"/>
      <c r="I10" s="52"/>
      <c r="J10" s="52"/>
      <c r="K10" s="52"/>
      <c r="L10" s="47">
        <v>1</v>
      </c>
      <c r="M10" s="47">
        <f t="shared" si="1"/>
        <v>15000</v>
      </c>
    </row>
    <row r="11" spans="1:13" ht="12.95" customHeight="1" x14ac:dyDescent="0.25">
      <c r="A11" s="47">
        <v>7</v>
      </c>
      <c r="B11" s="41" t="s">
        <v>23</v>
      </c>
      <c r="C11" s="48"/>
      <c r="D11" s="47" t="s">
        <v>18</v>
      </c>
      <c r="E11" s="80">
        <v>3500</v>
      </c>
      <c r="F11" s="47">
        <v>1</v>
      </c>
      <c r="G11" s="47">
        <f t="shared" si="0"/>
        <v>3500</v>
      </c>
      <c r="H11" s="52"/>
      <c r="I11" s="52"/>
      <c r="J11" s="52"/>
      <c r="K11" s="52"/>
      <c r="L11" s="47">
        <v>1</v>
      </c>
      <c r="M11" s="47">
        <f t="shared" si="1"/>
        <v>3500</v>
      </c>
    </row>
    <row r="12" spans="1:13" ht="12.95" customHeight="1" x14ac:dyDescent="0.25">
      <c r="A12" s="47">
        <v>8</v>
      </c>
      <c r="B12" s="41" t="s">
        <v>24</v>
      </c>
      <c r="C12" s="48"/>
      <c r="D12" s="47" t="s">
        <v>18</v>
      </c>
      <c r="E12" s="80">
        <v>6965</v>
      </c>
      <c r="F12" s="47">
        <v>1</v>
      </c>
      <c r="G12" s="47">
        <v>6965</v>
      </c>
      <c r="H12" s="52"/>
      <c r="I12" s="52"/>
      <c r="J12" s="52"/>
      <c r="K12" s="52"/>
      <c r="L12" s="47">
        <v>1</v>
      </c>
      <c r="M12" s="47">
        <f t="shared" si="1"/>
        <v>6965</v>
      </c>
    </row>
    <row r="13" spans="1:13" ht="12.95" customHeight="1" x14ac:dyDescent="0.25">
      <c r="A13" s="47">
        <v>9</v>
      </c>
      <c r="B13" s="41" t="s">
        <v>25</v>
      </c>
      <c r="C13" s="48"/>
      <c r="D13" s="47" t="s">
        <v>18</v>
      </c>
      <c r="E13" s="80">
        <v>28000</v>
      </c>
      <c r="F13" s="47">
        <v>2</v>
      </c>
      <c r="G13" s="47">
        <f t="shared" si="0"/>
        <v>56000</v>
      </c>
      <c r="H13" s="52"/>
      <c r="I13" s="52"/>
      <c r="J13" s="52"/>
      <c r="K13" s="52"/>
      <c r="L13" s="47">
        <v>2</v>
      </c>
      <c r="M13" s="47">
        <f t="shared" si="1"/>
        <v>56000</v>
      </c>
    </row>
    <row r="14" spans="1:13" ht="12.95" customHeight="1" x14ac:dyDescent="0.25">
      <c r="A14" s="47">
        <v>10</v>
      </c>
      <c r="B14" s="41" t="s">
        <v>26</v>
      </c>
      <c r="C14" s="48"/>
      <c r="D14" s="47" t="s">
        <v>18</v>
      </c>
      <c r="E14" s="80">
        <v>30000</v>
      </c>
      <c r="F14" s="47">
        <v>1</v>
      </c>
      <c r="G14" s="47">
        <f t="shared" si="0"/>
        <v>30000</v>
      </c>
      <c r="H14" s="52"/>
      <c r="I14" s="52"/>
      <c r="J14" s="52"/>
      <c r="K14" s="52"/>
      <c r="L14" s="47">
        <v>1</v>
      </c>
      <c r="M14" s="47">
        <f t="shared" si="1"/>
        <v>30000</v>
      </c>
    </row>
    <row r="15" spans="1:13" ht="12.95" customHeight="1" x14ac:dyDescent="0.25">
      <c r="A15" s="47">
        <v>11</v>
      </c>
      <c r="B15" s="41" t="s">
        <v>28</v>
      </c>
      <c r="C15" s="48"/>
      <c r="D15" s="47" t="s">
        <v>18</v>
      </c>
      <c r="E15" s="80">
        <v>3000</v>
      </c>
      <c r="F15" s="47">
        <v>1</v>
      </c>
      <c r="G15" s="47">
        <f t="shared" si="0"/>
        <v>3000</v>
      </c>
      <c r="H15" s="52"/>
      <c r="I15" s="52"/>
      <c r="J15" s="52"/>
      <c r="K15" s="52"/>
      <c r="L15" s="47">
        <v>1</v>
      </c>
      <c r="M15" s="47">
        <f t="shared" si="1"/>
        <v>3000</v>
      </c>
    </row>
    <row r="16" spans="1:13" ht="12.95" customHeight="1" x14ac:dyDescent="0.25">
      <c r="A16" s="86">
        <v>12</v>
      </c>
      <c r="B16" s="87" t="s">
        <v>83</v>
      </c>
      <c r="C16" s="88"/>
      <c r="D16" s="86" t="s">
        <v>53</v>
      </c>
      <c r="E16" s="89">
        <v>79500</v>
      </c>
      <c r="F16" s="27"/>
      <c r="G16" s="27"/>
      <c r="H16" s="27">
        <v>1</v>
      </c>
      <c r="I16" s="27">
        <f>H16*E16</f>
        <v>79500</v>
      </c>
      <c r="J16" s="52"/>
      <c r="K16" s="52"/>
      <c r="L16" s="47">
        <v>1</v>
      </c>
      <c r="M16" s="47">
        <f>L16*I16</f>
        <v>79500</v>
      </c>
    </row>
    <row r="17" spans="1:13" ht="12.95" customHeight="1" x14ac:dyDescent="0.25">
      <c r="A17" s="86">
        <v>13</v>
      </c>
      <c r="B17" s="87" t="s">
        <v>87</v>
      </c>
      <c r="C17" s="88"/>
      <c r="D17" s="86" t="s">
        <v>18</v>
      </c>
      <c r="E17" s="89">
        <v>42350</v>
      </c>
      <c r="F17" s="27"/>
      <c r="G17" s="57"/>
      <c r="H17" s="27">
        <v>1</v>
      </c>
      <c r="I17" s="27">
        <f t="shared" ref="I17:I22" si="2">H17*E17</f>
        <v>42350</v>
      </c>
      <c r="J17" s="58"/>
      <c r="K17" s="58"/>
      <c r="L17" s="90">
        <v>1</v>
      </c>
      <c r="M17" s="47">
        <f t="shared" ref="M17:M22" si="3">L17*I17</f>
        <v>42350</v>
      </c>
    </row>
    <row r="18" spans="1:13" ht="12.95" customHeight="1" x14ac:dyDescent="0.25">
      <c r="A18" s="86">
        <v>14</v>
      </c>
      <c r="B18" s="87" t="s">
        <v>84</v>
      </c>
      <c r="C18" s="88"/>
      <c r="D18" s="86" t="s">
        <v>18</v>
      </c>
      <c r="E18" s="89">
        <v>30350</v>
      </c>
      <c r="F18" s="27"/>
      <c r="G18" s="57"/>
      <c r="H18" s="27">
        <v>1</v>
      </c>
      <c r="I18" s="27">
        <f t="shared" si="2"/>
        <v>30350</v>
      </c>
      <c r="J18" s="52"/>
      <c r="K18" s="60"/>
      <c r="L18" s="90">
        <v>1</v>
      </c>
      <c r="M18" s="47">
        <f t="shared" si="3"/>
        <v>30350</v>
      </c>
    </row>
    <row r="19" spans="1:13" ht="12.95" customHeight="1" x14ac:dyDescent="0.25">
      <c r="A19" s="86">
        <v>15</v>
      </c>
      <c r="B19" s="87" t="s">
        <v>86</v>
      </c>
      <c r="C19" s="88"/>
      <c r="D19" s="86" t="s">
        <v>18</v>
      </c>
      <c r="E19" s="89">
        <v>15500</v>
      </c>
      <c r="F19" s="27"/>
      <c r="G19" s="57"/>
      <c r="H19" s="27">
        <v>1</v>
      </c>
      <c r="I19" s="27">
        <f t="shared" si="2"/>
        <v>15500</v>
      </c>
      <c r="J19" s="52"/>
      <c r="K19" s="60"/>
      <c r="L19" s="90">
        <v>1</v>
      </c>
      <c r="M19" s="47">
        <f t="shared" si="3"/>
        <v>15500</v>
      </c>
    </row>
    <row r="20" spans="1:13" ht="12.95" customHeight="1" x14ac:dyDescent="0.25">
      <c r="A20" s="86">
        <v>16</v>
      </c>
      <c r="B20" s="87" t="s">
        <v>95</v>
      </c>
      <c r="C20" s="88"/>
      <c r="D20" s="86" t="s">
        <v>53</v>
      </c>
      <c r="E20" s="89">
        <v>34000</v>
      </c>
      <c r="F20" s="27"/>
      <c r="G20" s="57"/>
      <c r="H20" s="27">
        <v>1</v>
      </c>
      <c r="I20" s="27">
        <f t="shared" si="2"/>
        <v>34000</v>
      </c>
      <c r="J20" s="52"/>
      <c r="K20" s="60"/>
      <c r="L20" s="90">
        <v>1</v>
      </c>
      <c r="M20" s="47">
        <f t="shared" si="3"/>
        <v>34000</v>
      </c>
    </row>
    <row r="21" spans="1:13" ht="12.95" customHeight="1" x14ac:dyDescent="0.25">
      <c r="A21" s="86">
        <v>17</v>
      </c>
      <c r="B21" s="87" t="s">
        <v>99</v>
      </c>
      <c r="C21" s="88"/>
      <c r="D21" s="86" t="s">
        <v>18</v>
      </c>
      <c r="E21" s="89">
        <v>2800</v>
      </c>
      <c r="F21" s="27"/>
      <c r="G21" s="57"/>
      <c r="H21" s="27">
        <v>1</v>
      </c>
      <c r="I21" s="27">
        <f t="shared" si="2"/>
        <v>2800</v>
      </c>
      <c r="J21" s="52"/>
      <c r="K21" s="60"/>
      <c r="L21" s="90">
        <v>1</v>
      </c>
      <c r="M21" s="47">
        <f t="shared" si="3"/>
        <v>2800</v>
      </c>
    </row>
    <row r="22" spans="1:13" ht="12.95" customHeight="1" x14ac:dyDescent="0.25">
      <c r="A22" s="86">
        <v>18</v>
      </c>
      <c r="B22" s="87" t="s">
        <v>85</v>
      </c>
      <c r="C22" s="88"/>
      <c r="D22" s="86" t="s">
        <v>53</v>
      </c>
      <c r="E22" s="89">
        <v>20500</v>
      </c>
      <c r="F22" s="27"/>
      <c r="G22" s="57"/>
      <c r="H22" s="27">
        <v>1</v>
      </c>
      <c r="I22" s="27">
        <f t="shared" si="2"/>
        <v>20500</v>
      </c>
      <c r="J22" s="52"/>
      <c r="K22" s="60"/>
      <c r="L22" s="90">
        <v>1</v>
      </c>
      <c r="M22" s="47">
        <f t="shared" si="3"/>
        <v>20500</v>
      </c>
    </row>
    <row r="23" spans="1:13" ht="12.95" customHeight="1" x14ac:dyDescent="0.25">
      <c r="A23" s="86">
        <v>19</v>
      </c>
      <c r="B23" s="95" t="s">
        <v>72</v>
      </c>
      <c r="C23" s="96"/>
      <c r="D23" s="94" t="s">
        <v>18</v>
      </c>
      <c r="E23" s="97">
        <v>98500</v>
      </c>
      <c r="F23" s="90">
        <v>1</v>
      </c>
      <c r="G23" s="91">
        <f t="shared" ref="G23" si="4">F23*E23</f>
        <v>98500</v>
      </c>
      <c r="H23" s="27"/>
      <c r="I23" s="57"/>
      <c r="J23" s="52"/>
      <c r="K23" s="52"/>
      <c r="L23" s="90">
        <v>1</v>
      </c>
      <c r="M23" s="47">
        <f t="shared" si="1"/>
        <v>98500</v>
      </c>
    </row>
    <row r="24" spans="1:13" ht="12.95" customHeight="1" x14ac:dyDescent="0.25">
      <c r="A24" s="27"/>
      <c r="B24" s="24" t="s">
        <v>29</v>
      </c>
      <c r="C24" s="68"/>
      <c r="D24" s="27"/>
      <c r="E24" s="26">
        <f>SUM(E5:E23)</f>
        <v>2515921</v>
      </c>
      <c r="F24" s="32"/>
      <c r="G24" s="57">
        <f>G23+G15+G14+G13+G12+G11+G10+G9+G8+G7+G6+G5</f>
        <v>2496179</v>
      </c>
      <c r="H24" s="52"/>
      <c r="I24" s="60">
        <f>I22+I20+I19+I18+I17+I16</f>
        <v>222200</v>
      </c>
      <c r="J24" s="52"/>
      <c r="K24" s="60">
        <v>147715</v>
      </c>
      <c r="L24" s="32"/>
      <c r="M24" s="57">
        <v>2573464</v>
      </c>
    </row>
    <row r="25" spans="1:13" ht="12.95" customHeight="1" x14ac:dyDescent="0.25">
      <c r="A25" s="32">
        <v>1</v>
      </c>
      <c r="B25" s="33" t="s">
        <v>30</v>
      </c>
      <c r="C25" s="34"/>
      <c r="D25" s="32" t="s">
        <v>18</v>
      </c>
      <c r="E25" s="69">
        <v>139.77000000000001</v>
      </c>
      <c r="F25" s="32">
        <v>2</v>
      </c>
      <c r="G25" s="69">
        <f t="shared" ref="G25:G52" si="5">F25*E25</f>
        <v>279.54000000000002</v>
      </c>
      <c r="H25" s="52"/>
      <c r="I25" s="52"/>
      <c r="J25" s="52"/>
      <c r="K25" s="60">
        <v>0</v>
      </c>
      <c r="L25" s="32">
        <v>2</v>
      </c>
      <c r="M25" s="52">
        <f t="shared" ref="M25:M52" si="6">L25*E25</f>
        <v>279.54000000000002</v>
      </c>
    </row>
    <row r="26" spans="1:13" ht="12.95" customHeight="1" x14ac:dyDescent="0.25">
      <c r="A26" s="32">
        <v>2</v>
      </c>
      <c r="B26" s="33" t="s">
        <v>31</v>
      </c>
      <c r="C26" s="34"/>
      <c r="D26" s="32" t="s">
        <v>18</v>
      </c>
      <c r="E26" s="69">
        <v>5778</v>
      </c>
      <c r="F26" s="32">
        <v>2</v>
      </c>
      <c r="G26" s="69">
        <f t="shared" si="5"/>
        <v>11556</v>
      </c>
      <c r="H26" s="52"/>
      <c r="I26" s="52"/>
      <c r="J26" s="52"/>
      <c r="K26" s="60">
        <v>0</v>
      </c>
      <c r="L26" s="32">
        <v>2</v>
      </c>
      <c r="M26" s="52">
        <f t="shared" si="6"/>
        <v>11556</v>
      </c>
    </row>
    <row r="27" spans="1:13" ht="12.95" customHeight="1" x14ac:dyDescent="0.25">
      <c r="A27" s="32">
        <v>3</v>
      </c>
      <c r="B27" s="33" t="s">
        <v>32</v>
      </c>
      <c r="C27" s="34"/>
      <c r="D27" s="32" t="s">
        <v>18</v>
      </c>
      <c r="E27" s="32">
        <v>120</v>
      </c>
      <c r="F27" s="32">
        <v>1</v>
      </c>
      <c r="G27" s="69">
        <f t="shared" si="5"/>
        <v>120</v>
      </c>
      <c r="H27" s="52"/>
      <c r="I27" s="52"/>
      <c r="J27" s="52"/>
      <c r="K27" s="60">
        <v>0</v>
      </c>
      <c r="L27" s="32">
        <v>1</v>
      </c>
      <c r="M27" s="52">
        <f t="shared" si="6"/>
        <v>120</v>
      </c>
    </row>
    <row r="28" spans="1:13" ht="12.95" customHeight="1" x14ac:dyDescent="0.25">
      <c r="A28" s="32">
        <v>4</v>
      </c>
      <c r="B28" s="33" t="s">
        <v>33</v>
      </c>
      <c r="C28" s="34"/>
      <c r="D28" s="32" t="s">
        <v>18</v>
      </c>
      <c r="E28" s="69">
        <v>205</v>
      </c>
      <c r="F28" s="32">
        <v>60</v>
      </c>
      <c r="G28" s="69">
        <f t="shared" si="5"/>
        <v>12300</v>
      </c>
      <c r="H28" s="52"/>
      <c r="I28" s="52"/>
      <c r="J28" s="52">
        <v>10</v>
      </c>
      <c r="K28" s="52">
        <f>J28*E28</f>
        <v>2050</v>
      </c>
      <c r="L28" s="32">
        <v>50</v>
      </c>
      <c r="M28" s="52">
        <f t="shared" si="6"/>
        <v>10250</v>
      </c>
    </row>
    <row r="29" spans="1:13" ht="12.95" customHeight="1" x14ac:dyDescent="0.25">
      <c r="A29" s="32">
        <v>5</v>
      </c>
      <c r="B29" s="33" t="s">
        <v>34</v>
      </c>
      <c r="C29" s="34"/>
      <c r="D29" s="32" t="s">
        <v>18</v>
      </c>
      <c r="E29" s="69">
        <v>113.75</v>
      </c>
      <c r="F29" s="32">
        <v>1</v>
      </c>
      <c r="G29" s="69">
        <f t="shared" si="5"/>
        <v>113.75</v>
      </c>
      <c r="H29" s="52"/>
      <c r="I29" s="52"/>
      <c r="J29" s="52"/>
      <c r="K29" s="60">
        <v>0</v>
      </c>
      <c r="L29" s="32">
        <v>1</v>
      </c>
      <c r="M29" s="52">
        <f t="shared" si="6"/>
        <v>113.75</v>
      </c>
    </row>
    <row r="30" spans="1:13" ht="12.95" customHeight="1" x14ac:dyDescent="0.25">
      <c r="A30" s="32">
        <v>6</v>
      </c>
      <c r="B30" s="33" t="s">
        <v>35</v>
      </c>
      <c r="C30" s="34"/>
      <c r="D30" s="32" t="s">
        <v>18</v>
      </c>
      <c r="E30" s="69">
        <v>112.5</v>
      </c>
      <c r="F30" s="32">
        <v>10</v>
      </c>
      <c r="G30" s="69">
        <f t="shared" si="5"/>
        <v>1125</v>
      </c>
      <c r="H30" s="52"/>
      <c r="I30" s="52"/>
      <c r="J30" s="52"/>
      <c r="K30" s="60">
        <v>0</v>
      </c>
      <c r="L30" s="32">
        <v>10</v>
      </c>
      <c r="M30" s="52">
        <f t="shared" si="6"/>
        <v>1125</v>
      </c>
    </row>
    <row r="31" spans="1:13" ht="12.95" customHeight="1" x14ac:dyDescent="0.25">
      <c r="A31" s="32">
        <v>7</v>
      </c>
      <c r="B31" s="33" t="s">
        <v>36</v>
      </c>
      <c r="C31" s="34"/>
      <c r="D31" s="32" t="s">
        <v>18</v>
      </c>
      <c r="E31" s="69">
        <v>24</v>
      </c>
      <c r="F31" s="32">
        <v>129</v>
      </c>
      <c r="G31" s="69">
        <f t="shared" si="5"/>
        <v>3096</v>
      </c>
      <c r="H31" s="52"/>
      <c r="I31" s="52"/>
      <c r="J31" s="52">
        <v>20</v>
      </c>
      <c r="K31" s="60">
        <f>J31*E31</f>
        <v>480</v>
      </c>
      <c r="L31" s="32">
        <v>109</v>
      </c>
      <c r="M31" s="52">
        <f t="shared" si="6"/>
        <v>2616</v>
      </c>
    </row>
    <row r="32" spans="1:13" ht="12.95" customHeight="1" x14ac:dyDescent="0.25">
      <c r="A32" s="32">
        <v>8</v>
      </c>
      <c r="B32" s="33" t="s">
        <v>37</v>
      </c>
      <c r="C32" s="34"/>
      <c r="D32" s="32" t="s">
        <v>16</v>
      </c>
      <c r="E32" s="69">
        <v>2976</v>
      </c>
      <c r="F32" s="32">
        <v>1</v>
      </c>
      <c r="G32" s="69">
        <f t="shared" si="5"/>
        <v>2976</v>
      </c>
      <c r="H32" s="52"/>
      <c r="I32" s="52"/>
      <c r="J32" s="52"/>
      <c r="K32" s="60">
        <v>0</v>
      </c>
      <c r="L32" s="32">
        <v>1</v>
      </c>
      <c r="M32" s="52">
        <f t="shared" si="6"/>
        <v>2976</v>
      </c>
    </row>
    <row r="33" spans="1:13" ht="12.95" customHeight="1" x14ac:dyDescent="0.25">
      <c r="A33" s="32">
        <v>9</v>
      </c>
      <c r="B33" s="33" t="s">
        <v>38</v>
      </c>
      <c r="C33" s="34"/>
      <c r="D33" s="32" t="s">
        <v>18</v>
      </c>
      <c r="E33" s="69">
        <v>2452</v>
      </c>
      <c r="F33" s="32">
        <v>13</v>
      </c>
      <c r="G33" s="69">
        <f t="shared" si="5"/>
        <v>31876</v>
      </c>
      <c r="H33" s="52"/>
      <c r="I33" s="52"/>
      <c r="J33" s="52"/>
      <c r="K33" s="52">
        <v>0</v>
      </c>
      <c r="L33" s="32">
        <v>13</v>
      </c>
      <c r="M33" s="52">
        <f t="shared" si="6"/>
        <v>31876</v>
      </c>
    </row>
    <row r="34" spans="1:13" ht="12.95" customHeight="1" x14ac:dyDescent="0.25">
      <c r="A34" s="32">
        <v>10</v>
      </c>
      <c r="B34" s="33" t="s">
        <v>38</v>
      </c>
      <c r="C34" s="34"/>
      <c r="D34" s="32" t="s">
        <v>18</v>
      </c>
      <c r="E34" s="69">
        <v>440</v>
      </c>
      <c r="F34" s="32">
        <v>1</v>
      </c>
      <c r="G34" s="69">
        <f t="shared" si="5"/>
        <v>440</v>
      </c>
      <c r="H34" s="52"/>
      <c r="I34" s="52"/>
      <c r="J34" s="52"/>
      <c r="K34" s="60">
        <v>0</v>
      </c>
      <c r="L34" s="32">
        <v>1</v>
      </c>
      <c r="M34" s="52">
        <f t="shared" si="6"/>
        <v>440</v>
      </c>
    </row>
    <row r="35" spans="1:13" ht="12.95" customHeight="1" x14ac:dyDescent="0.25">
      <c r="A35" s="32">
        <v>11</v>
      </c>
      <c r="B35" s="33" t="s">
        <v>39</v>
      </c>
      <c r="C35" s="34"/>
      <c r="D35" s="32" t="s">
        <v>16</v>
      </c>
      <c r="E35" s="69">
        <v>11</v>
      </c>
      <c r="F35" s="32">
        <v>12</v>
      </c>
      <c r="G35" s="69">
        <f t="shared" si="5"/>
        <v>132</v>
      </c>
      <c r="H35" s="52"/>
      <c r="I35" s="52"/>
      <c r="J35" s="52"/>
      <c r="K35" s="60">
        <v>0</v>
      </c>
      <c r="L35" s="32">
        <v>12</v>
      </c>
      <c r="M35" s="52">
        <f t="shared" si="6"/>
        <v>132</v>
      </c>
    </row>
    <row r="36" spans="1:13" ht="12.95" customHeight="1" x14ac:dyDescent="0.25">
      <c r="A36" s="32">
        <v>12</v>
      </c>
      <c r="B36" s="33" t="s">
        <v>39</v>
      </c>
      <c r="C36" s="34"/>
      <c r="D36" s="32" t="s">
        <v>16</v>
      </c>
      <c r="E36" s="69">
        <v>75</v>
      </c>
      <c r="F36" s="32">
        <v>11</v>
      </c>
      <c r="G36" s="69">
        <f t="shared" si="5"/>
        <v>825</v>
      </c>
      <c r="H36" s="52"/>
      <c r="I36" s="52"/>
      <c r="J36" s="52"/>
      <c r="K36" s="60">
        <v>0</v>
      </c>
      <c r="L36" s="32">
        <v>11</v>
      </c>
      <c r="M36" s="52">
        <f t="shared" si="6"/>
        <v>825</v>
      </c>
    </row>
    <row r="37" spans="1:13" ht="12.95" customHeight="1" x14ac:dyDescent="0.25">
      <c r="A37" s="32">
        <v>13</v>
      </c>
      <c r="B37" s="33" t="s">
        <v>40</v>
      </c>
      <c r="C37" s="34"/>
      <c r="D37" s="32" t="s">
        <v>18</v>
      </c>
      <c r="E37" s="69">
        <v>80</v>
      </c>
      <c r="F37" s="32">
        <v>0</v>
      </c>
      <c r="G37" s="69">
        <f t="shared" si="5"/>
        <v>0</v>
      </c>
      <c r="H37" s="52"/>
      <c r="I37" s="52"/>
      <c r="J37" s="52"/>
      <c r="K37" s="60">
        <v>0</v>
      </c>
      <c r="L37" s="32">
        <v>0</v>
      </c>
      <c r="M37" s="52">
        <f t="shared" si="6"/>
        <v>0</v>
      </c>
    </row>
    <row r="38" spans="1:13" ht="12.95" customHeight="1" x14ac:dyDescent="0.25">
      <c r="A38" s="32">
        <v>14</v>
      </c>
      <c r="B38" s="33" t="s">
        <v>41</v>
      </c>
      <c r="C38" s="34"/>
      <c r="D38" s="32" t="s">
        <v>18</v>
      </c>
      <c r="E38" s="69">
        <v>75</v>
      </c>
      <c r="F38" s="32">
        <v>1</v>
      </c>
      <c r="G38" s="69">
        <f t="shared" si="5"/>
        <v>75</v>
      </c>
      <c r="H38" s="52"/>
      <c r="I38" s="52"/>
      <c r="J38" s="52"/>
      <c r="K38" s="60">
        <v>0</v>
      </c>
      <c r="L38" s="32">
        <v>1</v>
      </c>
      <c r="M38" s="52">
        <f t="shared" si="6"/>
        <v>75</v>
      </c>
    </row>
    <row r="39" spans="1:13" ht="12.95" customHeight="1" x14ac:dyDescent="0.25">
      <c r="A39" s="32">
        <v>15</v>
      </c>
      <c r="B39" s="33" t="s">
        <v>42</v>
      </c>
      <c r="C39" s="34"/>
      <c r="D39" s="32" t="s">
        <v>18</v>
      </c>
      <c r="E39" s="69">
        <v>80</v>
      </c>
      <c r="F39" s="32">
        <v>2</v>
      </c>
      <c r="G39" s="69">
        <f t="shared" si="5"/>
        <v>160</v>
      </c>
      <c r="H39" s="52"/>
      <c r="I39" s="52"/>
      <c r="J39" s="52"/>
      <c r="K39" s="60">
        <v>0</v>
      </c>
      <c r="L39" s="32">
        <v>2</v>
      </c>
      <c r="M39" s="52">
        <f t="shared" si="6"/>
        <v>160</v>
      </c>
    </row>
    <row r="40" spans="1:13" ht="12.95" customHeight="1" x14ac:dyDescent="0.25">
      <c r="A40" s="32">
        <v>16</v>
      </c>
      <c r="B40" s="33" t="s">
        <v>43</v>
      </c>
      <c r="C40" s="34"/>
      <c r="D40" s="32" t="s">
        <v>18</v>
      </c>
      <c r="E40" s="69">
        <v>560</v>
      </c>
      <c r="F40" s="32">
        <v>20</v>
      </c>
      <c r="G40" s="69">
        <f t="shared" si="5"/>
        <v>11200</v>
      </c>
      <c r="H40" s="52"/>
      <c r="I40" s="52"/>
      <c r="J40" s="52"/>
      <c r="K40" s="60">
        <v>0</v>
      </c>
      <c r="L40" s="32">
        <v>20</v>
      </c>
      <c r="M40" s="52">
        <f t="shared" si="6"/>
        <v>11200</v>
      </c>
    </row>
    <row r="41" spans="1:13" ht="12.95" customHeight="1" x14ac:dyDescent="0.25">
      <c r="A41" s="32">
        <v>17</v>
      </c>
      <c r="B41" s="33" t="s">
        <v>44</v>
      </c>
      <c r="C41" s="34"/>
      <c r="D41" s="32" t="s">
        <v>18</v>
      </c>
      <c r="E41" s="69">
        <v>700</v>
      </c>
      <c r="F41" s="32">
        <v>82</v>
      </c>
      <c r="G41" s="69">
        <f t="shared" si="5"/>
        <v>57400</v>
      </c>
      <c r="H41" s="52"/>
      <c r="I41" s="52"/>
      <c r="J41" s="52"/>
      <c r="K41" s="60">
        <v>0</v>
      </c>
      <c r="L41" s="32">
        <v>82</v>
      </c>
      <c r="M41" s="52">
        <f t="shared" si="6"/>
        <v>57400</v>
      </c>
    </row>
    <row r="42" spans="1:13" ht="12.95" customHeight="1" x14ac:dyDescent="0.25">
      <c r="A42" s="42">
        <v>18</v>
      </c>
      <c r="B42" s="43" t="s">
        <v>45</v>
      </c>
      <c r="C42" s="29"/>
      <c r="D42" s="32" t="s">
        <v>18</v>
      </c>
      <c r="E42" s="70">
        <v>900</v>
      </c>
      <c r="F42" s="42">
        <v>3</v>
      </c>
      <c r="G42" s="69">
        <f t="shared" si="5"/>
        <v>2700</v>
      </c>
      <c r="H42" s="52"/>
      <c r="I42" s="52"/>
      <c r="J42" s="52"/>
      <c r="K42" s="60">
        <v>0</v>
      </c>
      <c r="L42" s="42">
        <v>3</v>
      </c>
      <c r="M42" s="52">
        <f t="shared" si="6"/>
        <v>2700</v>
      </c>
    </row>
    <row r="43" spans="1:13" ht="12.95" customHeight="1" x14ac:dyDescent="0.25">
      <c r="A43" s="42">
        <v>19</v>
      </c>
      <c r="B43" s="43" t="s">
        <v>46</v>
      </c>
      <c r="C43" s="29"/>
      <c r="D43" s="32" t="s">
        <v>18</v>
      </c>
      <c r="E43" s="70">
        <v>3000</v>
      </c>
      <c r="F43" s="42">
        <v>2</v>
      </c>
      <c r="G43" s="69">
        <f t="shared" si="5"/>
        <v>6000</v>
      </c>
      <c r="H43" s="52"/>
      <c r="I43" s="52"/>
      <c r="J43" s="52"/>
      <c r="K43" s="52">
        <v>0</v>
      </c>
      <c r="L43" s="42">
        <v>2</v>
      </c>
      <c r="M43" s="52">
        <f t="shared" si="6"/>
        <v>6000</v>
      </c>
    </row>
    <row r="44" spans="1:13" ht="12.95" customHeight="1" x14ac:dyDescent="0.25">
      <c r="A44" s="42">
        <v>20</v>
      </c>
      <c r="B44" s="43" t="s">
        <v>36</v>
      </c>
      <c r="C44" s="29"/>
      <c r="D44" s="32" t="s">
        <v>18</v>
      </c>
      <c r="E44" s="70">
        <v>350</v>
      </c>
      <c r="F44" s="42">
        <v>52</v>
      </c>
      <c r="G44" s="69">
        <f t="shared" si="5"/>
        <v>18200</v>
      </c>
      <c r="H44" s="52"/>
      <c r="I44" s="52"/>
      <c r="J44" s="52"/>
      <c r="K44" s="52">
        <v>0</v>
      </c>
      <c r="L44" s="42">
        <v>52</v>
      </c>
      <c r="M44" s="52">
        <f t="shared" si="6"/>
        <v>18200</v>
      </c>
    </row>
    <row r="45" spans="1:13" ht="12.95" customHeight="1" x14ac:dyDescent="0.25">
      <c r="A45" s="42">
        <v>21</v>
      </c>
      <c r="B45" s="43" t="s">
        <v>47</v>
      </c>
      <c r="C45" s="29"/>
      <c r="D45" s="32" t="s">
        <v>18</v>
      </c>
      <c r="E45" s="70">
        <v>1500</v>
      </c>
      <c r="F45" s="42">
        <v>3</v>
      </c>
      <c r="G45" s="69">
        <f t="shared" si="5"/>
        <v>4500</v>
      </c>
      <c r="H45" s="52"/>
      <c r="I45" s="52"/>
      <c r="J45" s="52"/>
      <c r="K45" s="60">
        <v>0</v>
      </c>
      <c r="L45" s="42">
        <v>3</v>
      </c>
      <c r="M45" s="52">
        <f t="shared" si="6"/>
        <v>4500</v>
      </c>
    </row>
    <row r="46" spans="1:13" ht="12.95" customHeight="1" x14ac:dyDescent="0.25">
      <c r="A46" s="42">
        <v>22</v>
      </c>
      <c r="B46" s="43" t="s">
        <v>45</v>
      </c>
      <c r="C46" s="29"/>
      <c r="D46" s="32" t="s">
        <v>18</v>
      </c>
      <c r="E46" s="70">
        <v>700</v>
      </c>
      <c r="F46" s="42">
        <v>2</v>
      </c>
      <c r="G46" s="69">
        <f t="shared" si="5"/>
        <v>1400</v>
      </c>
      <c r="H46" s="52"/>
      <c r="I46" s="52"/>
      <c r="J46" s="52"/>
      <c r="K46" s="52">
        <v>0</v>
      </c>
      <c r="L46" s="42">
        <v>2</v>
      </c>
      <c r="M46" s="52">
        <f t="shared" si="6"/>
        <v>1400</v>
      </c>
    </row>
    <row r="47" spans="1:13" ht="12.95" customHeight="1" x14ac:dyDescent="0.25">
      <c r="A47" s="42">
        <v>23</v>
      </c>
      <c r="B47" s="43" t="s">
        <v>48</v>
      </c>
      <c r="C47" s="29"/>
      <c r="D47" s="42" t="s">
        <v>17</v>
      </c>
      <c r="E47" s="70">
        <v>8000</v>
      </c>
      <c r="F47" s="42">
        <v>3</v>
      </c>
      <c r="G47" s="69">
        <f t="shared" si="5"/>
        <v>24000</v>
      </c>
      <c r="H47" s="52"/>
      <c r="I47" s="52"/>
      <c r="J47" s="52"/>
      <c r="K47" s="60">
        <v>0</v>
      </c>
      <c r="L47" s="42">
        <v>3</v>
      </c>
      <c r="M47" s="52">
        <f t="shared" si="6"/>
        <v>24000</v>
      </c>
    </row>
    <row r="48" spans="1:13" ht="12.95" customHeight="1" x14ac:dyDescent="0.25">
      <c r="A48" s="42">
        <v>24</v>
      </c>
      <c r="B48" s="43" t="s">
        <v>49</v>
      </c>
      <c r="C48" s="29"/>
      <c r="D48" s="42" t="s">
        <v>18</v>
      </c>
      <c r="E48" s="70">
        <v>7000</v>
      </c>
      <c r="F48" s="42">
        <v>1</v>
      </c>
      <c r="G48" s="69">
        <f t="shared" si="5"/>
        <v>7000</v>
      </c>
      <c r="H48" s="52"/>
      <c r="I48" s="52"/>
      <c r="J48" s="52"/>
      <c r="K48" s="60">
        <v>0</v>
      </c>
      <c r="L48" s="42">
        <v>1</v>
      </c>
      <c r="M48" s="60">
        <f t="shared" si="6"/>
        <v>7000</v>
      </c>
    </row>
    <row r="49" spans="1:13" ht="12.95" customHeight="1" x14ac:dyDescent="0.25">
      <c r="A49" s="42">
        <v>25</v>
      </c>
      <c r="B49" s="43" t="s">
        <v>52</v>
      </c>
      <c r="C49" s="29"/>
      <c r="D49" s="42" t="s">
        <v>18</v>
      </c>
      <c r="E49" s="70">
        <v>2000</v>
      </c>
      <c r="F49" s="42">
        <v>1</v>
      </c>
      <c r="G49" s="69">
        <f t="shared" si="5"/>
        <v>2000</v>
      </c>
      <c r="H49" s="55"/>
      <c r="I49" s="55"/>
      <c r="J49" s="52"/>
      <c r="K49" s="60">
        <v>0</v>
      </c>
      <c r="L49" s="42">
        <v>1</v>
      </c>
      <c r="M49" s="52">
        <f t="shared" si="6"/>
        <v>2000</v>
      </c>
    </row>
    <row r="50" spans="1:13" ht="12.95" customHeight="1" x14ac:dyDescent="0.25">
      <c r="A50" s="42">
        <v>26</v>
      </c>
      <c r="B50" s="43" t="s">
        <v>50</v>
      </c>
      <c r="C50" s="29"/>
      <c r="D50" s="42" t="s">
        <v>17</v>
      </c>
      <c r="E50" s="70">
        <v>25000</v>
      </c>
      <c r="F50" s="42">
        <v>1</v>
      </c>
      <c r="G50" s="69">
        <f t="shared" si="5"/>
        <v>25000</v>
      </c>
      <c r="H50" s="62"/>
      <c r="I50" s="65"/>
      <c r="J50" s="52"/>
      <c r="K50" s="60">
        <v>0</v>
      </c>
      <c r="L50" s="42">
        <v>1</v>
      </c>
      <c r="M50" s="52">
        <f t="shared" si="6"/>
        <v>25000</v>
      </c>
    </row>
    <row r="51" spans="1:13" ht="12.95" customHeight="1" x14ac:dyDescent="0.25">
      <c r="A51" s="42">
        <v>27</v>
      </c>
      <c r="B51" s="43" t="s">
        <v>42</v>
      </c>
      <c r="C51" s="29"/>
      <c r="D51" s="42" t="s">
        <v>18</v>
      </c>
      <c r="E51" s="70">
        <v>100</v>
      </c>
      <c r="F51" s="42">
        <v>1</v>
      </c>
      <c r="G51" s="69">
        <f t="shared" si="5"/>
        <v>100</v>
      </c>
      <c r="H51" s="93"/>
      <c r="I51" s="93"/>
      <c r="J51" s="52"/>
      <c r="K51" s="60">
        <v>0</v>
      </c>
      <c r="L51" s="42">
        <v>1</v>
      </c>
      <c r="M51" s="52">
        <f t="shared" si="6"/>
        <v>100</v>
      </c>
    </row>
    <row r="52" spans="1:13" ht="12.95" customHeight="1" x14ac:dyDescent="0.25">
      <c r="A52" s="42">
        <v>28</v>
      </c>
      <c r="B52" s="43" t="s">
        <v>51</v>
      </c>
      <c r="C52" s="29"/>
      <c r="D52" s="42" t="s">
        <v>53</v>
      </c>
      <c r="E52" s="70">
        <v>100</v>
      </c>
      <c r="F52" s="42">
        <v>4</v>
      </c>
      <c r="G52" s="69">
        <f t="shared" si="5"/>
        <v>400</v>
      </c>
      <c r="H52" s="93"/>
      <c r="I52" s="92"/>
      <c r="J52" s="47">
        <v>3</v>
      </c>
      <c r="K52" s="52">
        <v>300</v>
      </c>
      <c r="L52" s="42">
        <v>1</v>
      </c>
      <c r="M52" s="52">
        <f t="shared" si="6"/>
        <v>100</v>
      </c>
    </row>
    <row r="53" spans="1:13" ht="12.95" customHeight="1" x14ac:dyDescent="0.25">
      <c r="A53" s="42"/>
      <c r="B53" s="43"/>
      <c r="C53" s="38" t="s">
        <v>54</v>
      </c>
      <c r="D53" s="44"/>
      <c r="E53" s="45">
        <f>SUM(E25:E52)</f>
        <v>62592.020000000004</v>
      </c>
      <c r="F53" s="1"/>
      <c r="G53" s="98">
        <f>G52+G51+G50+G49+G48+G47+G46+G45+G44+G43+G42+G41+G40+G39+G38+G37+G36+G35+G34+G33+G32+G31+G30+G29+G28+G26+G25+G24</f>
        <v>2721033.29</v>
      </c>
      <c r="H53" s="3"/>
      <c r="I53" s="3">
        <v>222200</v>
      </c>
      <c r="J53" s="3"/>
      <c r="K53" s="104">
        <f>SUM(K24:K52)</f>
        <v>150545</v>
      </c>
      <c r="L53" s="3"/>
      <c r="M53" s="98">
        <f>SUM(M24:M52)</f>
        <v>2795608.29</v>
      </c>
    </row>
    <row r="54" spans="1:13" x14ac:dyDescent="0.25">
      <c r="M54" s="103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Инвен</vt:lpstr>
      <vt:lpstr>АКТ</vt:lpstr>
      <vt:lpstr>К.Ч .О</vt:lpstr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XTreme.ws</cp:lastModifiedBy>
  <cp:lastPrinted>2021-12-23T09:04:47Z</cp:lastPrinted>
  <dcterms:created xsi:type="dcterms:W3CDTF">2019-12-12T09:48:25Z</dcterms:created>
  <dcterms:modified xsi:type="dcterms:W3CDTF">2022-09-24T08:01:58Z</dcterms:modified>
</cp:coreProperties>
</file>